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0730" windowHeight="9645"/>
  </bookViews>
  <sheets>
    <sheet name="1030_60c02060dbc4d" sheetId="1" r:id="rId1"/>
  </sheets>
  <definedNames>
    <definedName name="_xlnm._FilterDatabase" localSheetId="0" hidden="1">'1030_60c02060dbc4d'!$A$3:$G$3</definedName>
    <definedName name="_xlnm.Print_Titles" localSheetId="0">'1030_60c02060dbc4d'!$2:$3</definedName>
  </definedNames>
  <calcPr calcId="124519"/>
</workbook>
</file>

<file path=xl/calcChain.xml><?xml version="1.0" encoding="utf-8"?>
<calcChain xmlns="http://schemas.openxmlformats.org/spreadsheetml/2006/main">
  <c r="D5" i="1"/>
  <c r="D4"/>
  <c r="H4"/>
  <c r="H5"/>
  <c r="H6"/>
  <c r="H7"/>
  <c r="H8"/>
  <c r="H9"/>
  <c r="H10"/>
  <c r="H11"/>
  <c r="H12"/>
  <c r="H13"/>
  <c r="H14"/>
  <c r="E4"/>
  <c r="C4"/>
  <c r="C14"/>
  <c r="D14"/>
  <c r="E14"/>
  <c r="C5"/>
  <c r="E5"/>
  <c r="C11"/>
  <c r="D11"/>
  <c r="E11"/>
  <c r="C13"/>
  <c r="D13"/>
  <c r="E13"/>
  <c r="C6"/>
  <c r="D6"/>
  <c r="E6"/>
  <c r="C10"/>
  <c r="D10"/>
  <c r="E10"/>
  <c r="C8"/>
  <c r="D8"/>
  <c r="E8"/>
  <c r="C7"/>
  <c r="D7"/>
  <c r="E7"/>
  <c r="C12"/>
  <c r="E12"/>
  <c r="C9"/>
  <c r="D9"/>
  <c r="E9"/>
</calcChain>
</file>

<file path=xl/sharedStrings.xml><?xml version="1.0" encoding="utf-8"?>
<sst xmlns="http://schemas.openxmlformats.org/spreadsheetml/2006/main" count="27" uniqueCount="25">
  <si>
    <t>报考岗位</t>
  </si>
  <si>
    <t>姓名</t>
  </si>
  <si>
    <t>准考证号</t>
  </si>
  <si>
    <t>02_公证员</t>
  </si>
  <si>
    <t>09_办事员</t>
  </si>
  <si>
    <t>01_助理经济师</t>
  </si>
  <si>
    <t>11_助理工程师</t>
  </si>
  <si>
    <t>04_助理会计师</t>
  </si>
  <si>
    <t>03_助理工程师</t>
  </si>
  <si>
    <t>08_助理会计师</t>
  </si>
  <si>
    <t>07_助理会计师</t>
  </si>
  <si>
    <t>05_助理会计师</t>
  </si>
  <si>
    <t>06_助理会计师</t>
  </si>
  <si>
    <t>10_助理工程师</t>
  </si>
  <si>
    <t>2021年如皋市部分事业单位公开招聘工作人员拟聘用人员名单</t>
    <phoneticPr fontId="2" type="noConversion"/>
  </si>
  <si>
    <t>毕业院校及工作单位</t>
    <phoneticPr fontId="22" type="noConversion"/>
  </si>
  <si>
    <t>序号</t>
    <phoneticPr fontId="2" type="noConversion"/>
  </si>
  <si>
    <t>笔试成绩</t>
    <phoneticPr fontId="2" type="noConversion"/>
  </si>
  <si>
    <t>面试成绩</t>
    <phoneticPr fontId="2" type="noConversion"/>
  </si>
  <si>
    <t>总成绩</t>
    <phoneticPr fontId="2" type="noConversion"/>
  </si>
  <si>
    <t>岗位内排名</t>
    <phoneticPr fontId="2" type="noConversion"/>
  </si>
  <si>
    <t>备注</t>
    <phoneticPr fontId="2" type="noConversion"/>
  </si>
  <si>
    <t>附件：</t>
    <phoneticPr fontId="2" type="noConversion"/>
  </si>
  <si>
    <t>待业</t>
    <phoneticPr fontId="2" type="noConversion"/>
  </si>
  <si>
    <t>第1名放弃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</si>
</sst>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27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b/>
      <sz val="18"/>
      <color theme="3"/>
      <name val="宋体"/>
      <family val="3"/>
      <charset val="134"/>
      <scheme val="major"/>
    </font>
    <font>
      <b/>
      <sz val="15"/>
      <color theme="3"/>
      <name val="宋体"/>
      <family val="3"/>
      <charset val="134"/>
      <scheme val="minor"/>
    </font>
    <font>
      <b/>
      <sz val="13"/>
      <color theme="3"/>
      <name val="宋体"/>
      <family val="3"/>
      <charset val="134"/>
      <scheme val="minor"/>
    </font>
    <font>
      <b/>
      <sz val="11"/>
      <color theme="3"/>
      <name val="宋体"/>
      <family val="3"/>
      <charset val="134"/>
      <scheme val="minor"/>
    </font>
    <font>
      <sz val="11"/>
      <color rgb="FF9C0006"/>
      <name val="宋体"/>
      <family val="3"/>
      <charset val="134"/>
      <scheme val="minor"/>
    </font>
    <font>
      <sz val="11"/>
      <color rgb="FF0061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rgb="FFFA7D00"/>
      <name val="宋体"/>
      <family val="3"/>
      <charset val="134"/>
      <scheme val="minor"/>
    </font>
    <font>
      <b/>
      <sz val="11"/>
      <color theme="0"/>
      <name val="宋体"/>
      <family val="3"/>
      <charset val="134"/>
      <scheme val="minor"/>
    </font>
    <font>
      <i/>
      <sz val="11"/>
      <color rgb="FF7F7F7F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FA7D00"/>
      <name val="宋体"/>
      <family val="3"/>
      <charset val="134"/>
      <scheme val="minor"/>
    </font>
    <font>
      <sz val="11"/>
      <color rgb="FF9C6500"/>
      <name val="宋体"/>
      <family val="3"/>
      <charset val="134"/>
      <scheme val="minor"/>
    </font>
    <font>
      <b/>
      <sz val="11"/>
      <color rgb="FF3F3F3F"/>
      <name val="宋体"/>
      <family val="3"/>
      <charset val="134"/>
      <scheme val="minor"/>
    </font>
    <font>
      <sz val="11"/>
      <color rgb="FF3F3F76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2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22" borderId="6" applyNumberFormat="0" applyAlignment="0" applyProtection="0">
      <alignment vertical="center"/>
    </xf>
    <xf numFmtId="0" fontId="15" fillId="23" borderId="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22" borderId="9" applyNumberFormat="0" applyAlignment="0" applyProtection="0">
      <alignment vertical="center"/>
    </xf>
    <xf numFmtId="0" fontId="21" fillId="31" borderId="6" applyNumberFormat="0" applyAlignment="0" applyProtection="0">
      <alignment vertical="center"/>
    </xf>
    <xf numFmtId="0" fontId="1" fillId="32" borderId="10" applyNumberFormat="0" applyFont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176" fontId="24" fillId="0" borderId="1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176" fontId="26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42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40% - 强调文字颜色 1" xfId="7" builtinId="31" customBuiltin="1"/>
    <cellStyle name="40% - 强调文字颜色 2" xfId="8" builtinId="35" customBuiltin="1"/>
    <cellStyle name="40% - 强调文字颜色 3" xfId="9" builtinId="39" customBuiltin="1"/>
    <cellStyle name="40% - 强调文字颜色 4" xfId="10" builtinId="43" customBuiltin="1"/>
    <cellStyle name="40% - 强调文字颜色 5" xfId="11" builtinId="47" customBuiltin="1"/>
    <cellStyle name="40% - 强调文字颜色 6" xfId="12" builtinId="51" customBuiltin="1"/>
    <cellStyle name="60% - 强调文字颜色 1" xfId="13" builtinId="32" customBuiltin="1"/>
    <cellStyle name="60% - 强调文字颜色 2" xfId="14" builtinId="36" customBuiltin="1"/>
    <cellStyle name="60% - 强调文字颜色 3" xfId="15" builtinId="40" customBuiltin="1"/>
    <cellStyle name="60% - 强调文字颜色 4" xfId="16" builtinId="44" customBuiltin="1"/>
    <cellStyle name="60% - 强调文字颜色 5" xfId="17" builtinId="48" customBuiltin="1"/>
    <cellStyle name="60% - 强调文字颜色 6" xfId="18" builtinId="52" customBuiltin="1"/>
    <cellStyle name="标题" xfId="19" builtinId="15" customBuiltin="1"/>
    <cellStyle name="标题 1" xfId="20" builtinId="16" customBuiltin="1"/>
    <cellStyle name="标题 2" xfId="21" builtinId="17" customBuiltin="1"/>
    <cellStyle name="标题 3" xfId="22" builtinId="18" customBuiltin="1"/>
    <cellStyle name="标题 4" xfId="23" builtinId="19" customBuiltin="1"/>
    <cellStyle name="差" xfId="24" builtinId="27" customBuiltin="1"/>
    <cellStyle name="常规" xfId="0" builtinId="0"/>
    <cellStyle name="好" xfId="25" builtinId="26" customBuiltin="1"/>
    <cellStyle name="汇总" xfId="26" builtinId="25" customBuiltin="1"/>
    <cellStyle name="计算" xfId="27" builtinId="22" customBuiltin="1"/>
    <cellStyle name="检查单元格" xfId="28" builtinId="23" customBuiltin="1"/>
    <cellStyle name="解释性文本" xfId="29" builtinId="53" customBuiltin="1"/>
    <cellStyle name="警告文本" xfId="30" builtinId="11" customBuiltin="1"/>
    <cellStyle name="链接单元格" xfId="31" builtinId="24" customBuiltin="1"/>
    <cellStyle name="强调文字颜色 1" xfId="32" builtinId="29" customBuiltin="1"/>
    <cellStyle name="强调文字颜色 2" xfId="33" builtinId="33" customBuiltin="1"/>
    <cellStyle name="强调文字颜色 3" xfId="34" builtinId="37" customBuiltin="1"/>
    <cellStyle name="强调文字颜色 4" xfId="35" builtinId="41" customBuiltin="1"/>
    <cellStyle name="强调文字颜色 5" xfId="36" builtinId="45" customBuiltin="1"/>
    <cellStyle name="强调文字颜色 6" xfId="37" builtinId="49" customBuiltin="1"/>
    <cellStyle name="适中" xfId="38" builtinId="28" customBuiltin="1"/>
    <cellStyle name="输出" xfId="39" builtinId="21" customBuiltin="1"/>
    <cellStyle name="输入" xfId="40" builtinId="20" customBuiltin="1"/>
    <cellStyle name="注释" xfId="41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tabSelected="1" workbookViewId="0">
      <selection activeCell="P8" sqref="P8"/>
    </sheetView>
  </sheetViews>
  <sheetFormatPr defaultColWidth="8.875" defaultRowHeight="15" customHeight="1"/>
  <cols>
    <col min="1" max="1" width="5.5" style="1" bestFit="1" customWidth="1"/>
    <col min="2" max="2" width="17.375" style="1" customWidth="1"/>
    <col min="3" max="3" width="7.5" style="1" bestFit="1" customWidth="1"/>
    <col min="4" max="4" width="25.375" style="1" customWidth="1"/>
    <col min="5" max="5" width="12.75" style="1" bestFit="1" customWidth="1"/>
    <col min="6" max="6" width="9.25" style="1" customWidth="1"/>
    <col min="7" max="7" width="10.5" style="2" customWidth="1"/>
    <col min="8" max="8" width="7.625" style="2" bestFit="1" customWidth="1"/>
    <col min="9" max="9" width="13.375" style="1" customWidth="1"/>
    <col min="10" max="10" width="14.875" style="1" customWidth="1"/>
    <col min="11" max="16384" width="8.875" style="1"/>
  </cols>
  <sheetData>
    <row r="1" spans="1:10" ht="27.75" customHeight="1">
      <c r="A1" s="7" t="s">
        <v>22</v>
      </c>
    </row>
    <row r="2" spans="1:10" ht="34.15" customHeight="1">
      <c r="A2" s="11" t="s">
        <v>14</v>
      </c>
      <c r="B2" s="11"/>
      <c r="C2" s="11"/>
      <c r="D2" s="11"/>
      <c r="E2" s="11"/>
      <c r="F2" s="11"/>
      <c r="G2" s="11"/>
      <c r="H2" s="11"/>
      <c r="I2" s="11"/>
      <c r="J2" s="12"/>
    </row>
    <row r="3" spans="1:10" ht="43.5" customHeight="1">
      <c r="A3" s="4" t="s">
        <v>16</v>
      </c>
      <c r="B3" s="4" t="s">
        <v>0</v>
      </c>
      <c r="C3" s="4" t="s">
        <v>1</v>
      </c>
      <c r="D3" s="3" t="s">
        <v>15</v>
      </c>
      <c r="E3" s="4" t="s">
        <v>2</v>
      </c>
      <c r="F3" s="5" t="s">
        <v>17</v>
      </c>
      <c r="G3" s="6" t="s">
        <v>18</v>
      </c>
      <c r="H3" s="6" t="s">
        <v>19</v>
      </c>
      <c r="I3" s="5" t="s">
        <v>20</v>
      </c>
      <c r="J3" s="5" t="s">
        <v>21</v>
      </c>
    </row>
    <row r="4" spans="1:10" ht="21.95" customHeight="1">
      <c r="A4" s="8">
        <v>1</v>
      </c>
      <c r="B4" s="9" t="s">
        <v>5</v>
      </c>
      <c r="C4" s="9" t="str">
        <f>"肖锡飞"</f>
        <v>肖锡飞</v>
      </c>
      <c r="D4" s="9" t="str">
        <f>"太仓检验认证有限公司"</f>
        <v>太仓检验认证有限公司</v>
      </c>
      <c r="E4" s="9" t="str">
        <f>"21003012315"</f>
        <v>21003012315</v>
      </c>
      <c r="F4" s="9">
        <v>82.3</v>
      </c>
      <c r="G4" s="10">
        <v>72.3</v>
      </c>
      <c r="H4" s="10">
        <f t="shared" ref="H4:H14" si="0">F4*0.5+G4*0.5</f>
        <v>77.3</v>
      </c>
      <c r="I4" s="9">
        <v>2</v>
      </c>
      <c r="J4" s="9" t="s">
        <v>24</v>
      </c>
    </row>
    <row r="5" spans="1:10" ht="21.95" customHeight="1">
      <c r="A5" s="8">
        <v>2</v>
      </c>
      <c r="B5" s="9" t="s">
        <v>3</v>
      </c>
      <c r="C5" s="9" t="str">
        <f>"张诺诺"</f>
        <v>张诺诺</v>
      </c>
      <c r="D5" s="9" t="str">
        <f>"江苏瀛联律师事务所"</f>
        <v>江苏瀛联律师事务所</v>
      </c>
      <c r="E5" s="9" t="str">
        <f>"21003012430"</f>
        <v>21003012430</v>
      </c>
      <c r="F5" s="9">
        <v>87.5</v>
      </c>
      <c r="G5" s="10">
        <v>74.56</v>
      </c>
      <c r="H5" s="10">
        <f t="shared" si="0"/>
        <v>81.03</v>
      </c>
      <c r="I5" s="9">
        <v>1</v>
      </c>
      <c r="J5" s="9"/>
    </row>
    <row r="6" spans="1:10" ht="21.95" customHeight="1">
      <c r="A6" s="8">
        <v>3</v>
      </c>
      <c r="B6" s="9" t="s">
        <v>8</v>
      </c>
      <c r="C6" s="9" t="str">
        <f>"孙雯"</f>
        <v>孙雯</v>
      </c>
      <c r="D6" s="9" t="str">
        <f>"南京工业大学"</f>
        <v>南京工业大学</v>
      </c>
      <c r="E6" s="9" t="str">
        <f>"21003011301"</f>
        <v>21003011301</v>
      </c>
      <c r="F6" s="9">
        <v>63.1</v>
      </c>
      <c r="G6" s="10">
        <v>73.66</v>
      </c>
      <c r="H6" s="10">
        <f t="shared" si="0"/>
        <v>68.38</v>
      </c>
      <c r="I6" s="9">
        <v>1</v>
      </c>
      <c r="J6" s="9"/>
    </row>
    <row r="7" spans="1:10" ht="21.95" customHeight="1">
      <c r="A7" s="8">
        <v>4</v>
      </c>
      <c r="B7" s="9" t="s">
        <v>7</v>
      </c>
      <c r="C7" s="9" t="str">
        <f>"任颖"</f>
        <v>任颖</v>
      </c>
      <c r="D7" s="9" t="str">
        <f>"扬州大学"</f>
        <v>扬州大学</v>
      </c>
      <c r="E7" s="9" t="str">
        <f>"21003012629"</f>
        <v>21003012629</v>
      </c>
      <c r="F7" s="9">
        <v>59.3</v>
      </c>
      <c r="G7" s="10">
        <v>76.44</v>
      </c>
      <c r="H7" s="10">
        <f t="shared" si="0"/>
        <v>67.87</v>
      </c>
      <c r="I7" s="9">
        <v>1</v>
      </c>
      <c r="J7" s="9"/>
    </row>
    <row r="8" spans="1:10" ht="21.95" customHeight="1">
      <c r="A8" s="8">
        <v>5</v>
      </c>
      <c r="B8" s="9" t="s">
        <v>11</v>
      </c>
      <c r="C8" s="9" t="str">
        <f>"石雅洁"</f>
        <v>石雅洁</v>
      </c>
      <c r="D8" s="9" t="str">
        <f>"南京财经大学"</f>
        <v>南京财经大学</v>
      </c>
      <c r="E8" s="9" t="str">
        <f>"21003012527"</f>
        <v>21003012527</v>
      </c>
      <c r="F8" s="9">
        <v>60.3</v>
      </c>
      <c r="G8" s="10">
        <v>77.56</v>
      </c>
      <c r="H8" s="10">
        <f t="shared" si="0"/>
        <v>68.930000000000007</v>
      </c>
      <c r="I8" s="9">
        <v>1</v>
      </c>
      <c r="J8" s="9"/>
    </row>
    <row r="9" spans="1:10" ht="21.95" customHeight="1">
      <c r="A9" s="8">
        <v>6</v>
      </c>
      <c r="B9" s="9" t="s">
        <v>12</v>
      </c>
      <c r="C9" s="9" t="str">
        <f>"丁刘薇"</f>
        <v>丁刘薇</v>
      </c>
      <c r="D9" s="9" t="str">
        <f>"金陵科技学院"</f>
        <v>金陵科技学院</v>
      </c>
      <c r="E9" s="9" t="str">
        <f>"21003012726"</f>
        <v>21003012726</v>
      </c>
      <c r="F9" s="9">
        <v>64.7</v>
      </c>
      <c r="G9" s="10">
        <v>73.06</v>
      </c>
      <c r="H9" s="10">
        <f t="shared" si="0"/>
        <v>68.88</v>
      </c>
      <c r="I9" s="9">
        <v>1</v>
      </c>
      <c r="J9" s="9"/>
    </row>
    <row r="10" spans="1:10" ht="21.95" customHeight="1">
      <c r="A10" s="8">
        <v>7</v>
      </c>
      <c r="B10" s="9" t="s">
        <v>10</v>
      </c>
      <c r="C10" s="9" t="str">
        <f>"于孝佳"</f>
        <v>于孝佳</v>
      </c>
      <c r="D10" s="9" t="str">
        <f>"徐州工程学院"</f>
        <v>徐州工程学院</v>
      </c>
      <c r="E10" s="9" t="str">
        <f>"21003013120"</f>
        <v>21003013120</v>
      </c>
      <c r="F10" s="9">
        <v>65.599999999999994</v>
      </c>
      <c r="G10" s="10">
        <v>72.14</v>
      </c>
      <c r="H10" s="10">
        <f t="shared" si="0"/>
        <v>68.87</v>
      </c>
      <c r="I10" s="9">
        <v>1</v>
      </c>
      <c r="J10" s="9"/>
    </row>
    <row r="11" spans="1:10" ht="21.95" customHeight="1">
      <c r="A11" s="8">
        <v>8</v>
      </c>
      <c r="B11" s="9" t="s">
        <v>9</v>
      </c>
      <c r="C11" s="9" t="str">
        <f>"孙一宁"</f>
        <v>孙一宁</v>
      </c>
      <c r="D11" s="9" t="str">
        <f>"三江学院"</f>
        <v>三江学院</v>
      </c>
      <c r="E11" s="9" t="str">
        <f>"21003012902"</f>
        <v>21003012902</v>
      </c>
      <c r="F11" s="9">
        <v>58</v>
      </c>
      <c r="G11" s="10">
        <v>72.680000000000007</v>
      </c>
      <c r="H11" s="10">
        <f t="shared" si="0"/>
        <v>65.34</v>
      </c>
      <c r="I11" s="9">
        <v>1</v>
      </c>
      <c r="J11" s="9"/>
    </row>
    <row r="12" spans="1:10" ht="21.95" customHeight="1">
      <c r="A12" s="8">
        <v>9</v>
      </c>
      <c r="B12" s="9" t="s">
        <v>4</v>
      </c>
      <c r="C12" s="9" t="str">
        <f>"邵国文"</f>
        <v>邵国文</v>
      </c>
      <c r="D12" s="9" t="s">
        <v>23</v>
      </c>
      <c r="E12" s="9" t="str">
        <f>"21003010415"</f>
        <v>21003010415</v>
      </c>
      <c r="F12" s="9">
        <v>84.3</v>
      </c>
      <c r="G12" s="10">
        <v>73.900000000000006</v>
      </c>
      <c r="H12" s="10">
        <f t="shared" si="0"/>
        <v>79.099999999999994</v>
      </c>
      <c r="I12" s="9">
        <v>2</v>
      </c>
      <c r="J12" s="9" t="s">
        <v>24</v>
      </c>
    </row>
    <row r="13" spans="1:10" ht="21.95" customHeight="1">
      <c r="A13" s="8">
        <v>10</v>
      </c>
      <c r="B13" s="9" t="s">
        <v>13</v>
      </c>
      <c r="C13" s="9" t="str">
        <f>"袁楚阳"</f>
        <v>袁楚阳</v>
      </c>
      <c r="D13" s="9" t="str">
        <f>"浙江农林大学"</f>
        <v>浙江农林大学</v>
      </c>
      <c r="E13" s="9" t="str">
        <f>"21003010917"</f>
        <v>21003010917</v>
      </c>
      <c r="F13" s="9">
        <v>70.599999999999994</v>
      </c>
      <c r="G13" s="10">
        <v>75.06</v>
      </c>
      <c r="H13" s="10">
        <f t="shared" si="0"/>
        <v>72.83</v>
      </c>
      <c r="I13" s="9">
        <v>1</v>
      </c>
      <c r="J13" s="9"/>
    </row>
    <row r="14" spans="1:10" ht="21.95" customHeight="1">
      <c r="A14" s="8">
        <v>11</v>
      </c>
      <c r="B14" s="9" t="s">
        <v>6</v>
      </c>
      <c r="C14" s="9" t="str">
        <f>"范月波"</f>
        <v>范月波</v>
      </c>
      <c r="D14" s="9" t="str">
        <f>"大连大学"</f>
        <v>大连大学</v>
      </c>
      <c r="E14" s="9" t="str">
        <f>"21003011713"</f>
        <v>21003011713</v>
      </c>
      <c r="F14" s="9">
        <v>74.3</v>
      </c>
      <c r="G14" s="10">
        <v>70.040000000000006</v>
      </c>
      <c r="H14" s="10">
        <f t="shared" si="0"/>
        <v>72.17</v>
      </c>
      <c r="I14" s="9">
        <v>2</v>
      </c>
      <c r="J14" s="9" t="s">
        <v>24</v>
      </c>
    </row>
  </sheetData>
  <mergeCells count="1">
    <mergeCell ref="A2:J2"/>
  </mergeCells>
  <phoneticPr fontId="2" type="noConversion"/>
  <pageMargins left="0.70866141732283472" right="0.70866141732283472" top="0.35433070866141736" bottom="0.15748031496062992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1030_60c02060dbc4d</vt:lpstr>
      <vt:lpstr>'1030_60c02060dbc4d'!Print_Titles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NTKO</cp:lastModifiedBy>
  <cp:lastPrinted>2021-07-14T01:19:49Z</cp:lastPrinted>
  <dcterms:created xsi:type="dcterms:W3CDTF">2021-06-09T02:01:39Z</dcterms:created>
  <dcterms:modified xsi:type="dcterms:W3CDTF">2021-07-14T02:01:39Z</dcterms:modified>
</cp:coreProperties>
</file>