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20" yWindow="75" windowWidth="23715" windowHeight="9645"/>
  </bookViews>
  <sheets>
    <sheet name="1033_60dd69f306451" sheetId="1" r:id="rId1"/>
  </sheets>
  <definedNames>
    <definedName name="_xlnm._FilterDatabase" localSheetId="0" hidden="1">'1033_60dd69f306451'!$A$2:$G$2</definedName>
    <definedName name="_xlnm.Print_Titles" localSheetId="0">'1033_60dd69f306451'!$1:$2</definedName>
  </definedNames>
  <calcPr calcId="124519"/>
</workbook>
</file>

<file path=xl/calcChain.xml><?xml version="1.0" encoding="utf-8"?>
<calcChain xmlns="http://schemas.openxmlformats.org/spreadsheetml/2006/main">
  <c r="C169" i="1"/>
  <c r="C237"/>
  <c r="C20"/>
  <c r="C203"/>
  <c r="C115"/>
  <c r="C218"/>
  <c r="C117"/>
  <c r="C161"/>
  <c r="C219"/>
  <c r="C163"/>
  <c r="C134"/>
  <c r="C97"/>
  <c r="C8"/>
  <c r="C106"/>
  <c r="C296"/>
  <c r="C104"/>
  <c r="C182"/>
  <c r="C215"/>
  <c r="C103"/>
  <c r="C36"/>
  <c r="C170"/>
  <c r="C131"/>
  <c r="C223"/>
  <c r="C112"/>
  <c r="C290"/>
  <c r="C32"/>
  <c r="C9"/>
  <c r="C54"/>
  <c r="C190"/>
  <c r="C201"/>
  <c r="C140"/>
  <c r="C123"/>
  <c r="C28"/>
  <c r="C49"/>
  <c r="C156"/>
  <c r="C220"/>
  <c r="C298"/>
  <c r="C33"/>
  <c r="C90"/>
  <c r="C262"/>
  <c r="C89"/>
  <c r="C297"/>
  <c r="C111"/>
  <c r="C137"/>
  <c r="C16"/>
  <c r="C13"/>
  <c r="C114"/>
  <c r="C43"/>
  <c r="C7"/>
  <c r="C122"/>
  <c r="C102"/>
  <c r="C295"/>
  <c r="C200"/>
  <c r="C241"/>
  <c r="C216"/>
  <c r="C199"/>
  <c r="C293"/>
  <c r="C294"/>
  <c r="C108"/>
  <c r="C96"/>
  <c r="C256"/>
  <c r="C292"/>
  <c r="C65"/>
  <c r="C152"/>
  <c r="C44"/>
  <c r="C105"/>
  <c r="C217"/>
  <c r="C247"/>
  <c r="C50"/>
  <c r="C138"/>
  <c r="C88"/>
  <c r="C194"/>
  <c r="C132"/>
  <c r="C121"/>
  <c r="C198"/>
  <c r="C255"/>
  <c r="C155"/>
  <c r="C139"/>
  <c r="C225"/>
  <c r="C227"/>
  <c r="C3"/>
  <c r="C197"/>
  <c r="C154"/>
  <c r="C62"/>
  <c r="C285"/>
  <c r="C172"/>
  <c r="C196"/>
  <c r="C31"/>
  <c r="C25"/>
  <c r="C213"/>
  <c r="C233"/>
  <c r="C257"/>
  <c r="C179"/>
  <c r="C153"/>
  <c r="C59"/>
  <c r="C205"/>
  <c r="C98"/>
  <c r="C95"/>
  <c r="C63"/>
  <c r="C133"/>
  <c r="C259"/>
  <c r="C21"/>
  <c r="C99"/>
  <c r="C159"/>
  <c r="C166"/>
  <c r="C195"/>
  <c r="C176"/>
  <c r="C248"/>
  <c r="C238"/>
  <c r="C128"/>
  <c r="C68"/>
  <c r="C27"/>
  <c r="C189"/>
  <c r="C183"/>
  <c r="C181"/>
  <c r="C171"/>
  <c r="C306"/>
  <c r="C243"/>
  <c r="C100"/>
  <c r="C268"/>
  <c r="C160"/>
  <c r="C258"/>
  <c r="C305"/>
  <c r="C251"/>
  <c r="C244"/>
  <c r="C18"/>
  <c r="C304"/>
  <c r="C141"/>
  <c r="C127"/>
  <c r="C39"/>
  <c r="C94"/>
  <c r="C158"/>
  <c r="C224"/>
  <c r="C231"/>
  <c r="C19"/>
  <c r="C118"/>
  <c r="C165"/>
  <c r="C210"/>
  <c r="C209"/>
  <c r="C92"/>
  <c r="C226"/>
  <c r="C167"/>
  <c r="C188"/>
  <c r="C64"/>
  <c r="C125"/>
  <c r="C45"/>
  <c r="C249"/>
  <c r="C91"/>
  <c r="C116"/>
  <c r="C299"/>
  <c r="C38"/>
  <c r="C192"/>
  <c r="C60"/>
  <c r="C26"/>
  <c r="C93"/>
  <c r="C15"/>
  <c r="C302"/>
  <c r="C303"/>
  <c r="C157"/>
  <c r="C185"/>
  <c r="C301"/>
  <c r="C300"/>
  <c r="C222"/>
  <c r="C119"/>
  <c r="C145"/>
  <c r="C142"/>
  <c r="C113"/>
  <c r="C269"/>
  <c r="C253"/>
  <c r="C22"/>
  <c r="C228"/>
  <c r="C211"/>
  <c r="C180"/>
  <c r="C17"/>
  <c r="C191"/>
  <c r="C240"/>
  <c r="C162"/>
  <c r="C56"/>
  <c r="C74"/>
  <c r="C75"/>
  <c r="C267"/>
  <c r="C252"/>
  <c r="C184"/>
  <c r="C246"/>
  <c r="C66"/>
  <c r="C144"/>
  <c r="C193"/>
  <c r="C48"/>
  <c r="C173"/>
  <c r="C270"/>
  <c r="C271"/>
  <c r="C146"/>
  <c r="C261"/>
  <c r="C254"/>
  <c r="C77"/>
  <c r="C212"/>
  <c r="C232"/>
  <c r="C55"/>
  <c r="C29"/>
  <c r="C214"/>
  <c r="C23"/>
  <c r="C46"/>
  <c r="C126"/>
  <c r="C110"/>
  <c r="C76"/>
  <c r="C6"/>
  <c r="C282"/>
  <c r="C101"/>
  <c r="C234"/>
  <c r="C129"/>
  <c r="C260"/>
  <c r="C208"/>
  <c r="C47"/>
  <c r="C175"/>
  <c r="C69"/>
  <c r="C14"/>
  <c r="C207"/>
  <c r="C120"/>
  <c r="C57"/>
  <c r="C206"/>
  <c r="C34"/>
  <c r="C221"/>
  <c r="C37"/>
  <c r="C42"/>
  <c r="C70"/>
  <c r="C229"/>
  <c r="C71"/>
  <c r="C73"/>
  <c r="C72"/>
  <c r="C242"/>
  <c r="C51"/>
  <c r="C58"/>
  <c r="C235"/>
  <c r="C177"/>
  <c r="C202"/>
  <c r="C147"/>
  <c r="C266"/>
  <c r="C264"/>
  <c r="C5"/>
  <c r="C12"/>
  <c r="C245"/>
  <c r="C265"/>
  <c r="C143"/>
  <c r="C24"/>
  <c r="C130"/>
  <c r="C291"/>
  <c r="C263"/>
  <c r="C178"/>
  <c r="C174"/>
  <c r="C230"/>
  <c r="C150"/>
  <c r="C284"/>
  <c r="C124"/>
  <c r="C283"/>
  <c r="C164"/>
  <c r="C61"/>
  <c r="C239"/>
  <c r="C83"/>
  <c r="C286"/>
  <c r="C151"/>
  <c r="C87"/>
  <c r="C86"/>
  <c r="C289"/>
  <c r="C85"/>
  <c r="C135"/>
  <c r="C204"/>
  <c r="C35"/>
  <c r="C30"/>
  <c r="C288"/>
  <c r="C107"/>
  <c r="C84"/>
  <c r="C11"/>
  <c r="C4"/>
  <c r="C287"/>
  <c r="C82"/>
  <c r="C52"/>
  <c r="C186"/>
  <c r="C109"/>
  <c r="C275"/>
  <c r="C67"/>
  <c r="C187"/>
  <c r="C277"/>
  <c r="C40"/>
  <c r="C276"/>
  <c r="C10"/>
  <c r="C79"/>
  <c r="C250"/>
  <c r="C274"/>
  <c r="C272"/>
  <c r="C273"/>
  <c r="C136"/>
  <c r="C149"/>
  <c r="C53"/>
  <c r="C168"/>
  <c r="C281"/>
  <c r="C236"/>
  <c r="C280"/>
  <c r="C148"/>
  <c r="C81"/>
  <c r="C41"/>
  <c r="C279"/>
  <c r="C278"/>
  <c r="C80"/>
  <c r="C78"/>
</calcChain>
</file>

<file path=xl/sharedStrings.xml><?xml version="1.0" encoding="utf-8"?>
<sst xmlns="http://schemas.openxmlformats.org/spreadsheetml/2006/main" count="374" uniqueCount="12">
  <si>
    <t>报考岗位</t>
  </si>
  <si>
    <t>准考证号</t>
  </si>
  <si>
    <t>05_市场监管辅助工作</t>
  </si>
  <si>
    <t>03_文秘辅助</t>
  </si>
  <si>
    <t>04_市场监管辅助工作</t>
  </si>
  <si>
    <t>02_城管辅助执法人员</t>
  </si>
  <si>
    <t>序号</t>
    <phoneticPr fontId="18" type="noConversion"/>
  </si>
  <si>
    <t>笔试成绩</t>
    <phoneticPr fontId="18" type="noConversion"/>
  </si>
  <si>
    <t>岗位内排名</t>
    <phoneticPr fontId="18" type="noConversion"/>
  </si>
  <si>
    <t>是否进入资格复审</t>
    <phoneticPr fontId="18" type="noConversion"/>
  </si>
  <si>
    <t>2021年上半年如皋市部分单位公开招聘合同制人员笔试成绩及进入资格复审人员</t>
    <phoneticPr fontId="18" type="noConversion"/>
  </si>
  <si>
    <t>是</t>
    <phoneticPr fontId="18" type="noConversion"/>
  </si>
</sst>
</file>

<file path=xl/styles.xml><?xml version="1.0" encoding="utf-8"?>
<styleSheet xmlns="http://schemas.openxmlformats.org/spreadsheetml/2006/main">
  <fonts count="22">
    <font>
      <sz val="11"/>
      <color theme="1"/>
      <name val="宋体"/>
      <family val="2"/>
      <charset val="134"/>
      <scheme val="minor"/>
    </font>
    <font>
      <sz val="11"/>
      <color theme="1"/>
      <name val="宋体"/>
      <family val="2"/>
      <charset val="134"/>
      <scheme val="minor"/>
    </font>
    <font>
      <b/>
      <sz val="18"/>
      <color theme="3"/>
      <name val="宋体"/>
      <family val="2"/>
      <charset val="134"/>
      <scheme val="major"/>
    </font>
    <font>
      <b/>
      <sz val="15"/>
      <color theme="3"/>
      <name val="宋体"/>
      <family val="2"/>
      <charset val="134"/>
      <scheme val="minor"/>
    </font>
    <font>
      <b/>
      <sz val="13"/>
      <color theme="3"/>
      <name val="宋体"/>
      <family val="2"/>
      <charset val="134"/>
      <scheme val="minor"/>
    </font>
    <font>
      <b/>
      <sz val="11"/>
      <color theme="3"/>
      <name val="宋体"/>
      <family val="2"/>
      <charset val="134"/>
      <scheme val="minor"/>
    </font>
    <font>
      <sz val="11"/>
      <color rgb="FF006100"/>
      <name val="宋体"/>
      <family val="2"/>
      <charset val="134"/>
      <scheme val="minor"/>
    </font>
    <font>
      <sz val="11"/>
      <color rgb="FF9C0006"/>
      <name val="宋体"/>
      <family val="2"/>
      <charset val="134"/>
      <scheme val="minor"/>
    </font>
    <font>
      <sz val="11"/>
      <color rgb="FF9C6500"/>
      <name val="宋体"/>
      <family val="2"/>
      <charset val="134"/>
      <scheme val="minor"/>
    </font>
    <font>
      <sz val="11"/>
      <color rgb="FF3F3F76"/>
      <name val="宋体"/>
      <family val="2"/>
      <charset val="134"/>
      <scheme val="minor"/>
    </font>
    <font>
      <b/>
      <sz val="11"/>
      <color rgb="FF3F3F3F"/>
      <name val="宋体"/>
      <family val="2"/>
      <charset val="134"/>
      <scheme val="minor"/>
    </font>
    <font>
      <b/>
      <sz val="11"/>
      <color rgb="FFFA7D00"/>
      <name val="宋体"/>
      <family val="2"/>
      <charset val="134"/>
      <scheme val="minor"/>
    </font>
    <font>
      <sz val="11"/>
      <color rgb="FFFA7D00"/>
      <name val="宋体"/>
      <family val="2"/>
      <charset val="134"/>
      <scheme val="minor"/>
    </font>
    <font>
      <b/>
      <sz val="11"/>
      <color theme="0"/>
      <name val="宋体"/>
      <family val="2"/>
      <charset val="134"/>
      <scheme val="minor"/>
    </font>
    <font>
      <sz val="11"/>
      <color rgb="FFFF0000"/>
      <name val="宋体"/>
      <family val="2"/>
      <charset val="134"/>
      <scheme val="minor"/>
    </font>
    <font>
      <i/>
      <sz val="11"/>
      <color rgb="FF7F7F7F"/>
      <name val="宋体"/>
      <family val="2"/>
      <charset val="134"/>
      <scheme val="minor"/>
    </font>
    <font>
      <b/>
      <sz val="11"/>
      <color theme="1"/>
      <name val="宋体"/>
      <family val="2"/>
      <charset val="134"/>
      <scheme val="minor"/>
    </font>
    <font>
      <sz val="11"/>
      <color theme="0"/>
      <name val="宋体"/>
      <family val="2"/>
      <charset val="134"/>
      <scheme val="minor"/>
    </font>
    <font>
      <sz val="9"/>
      <name val="宋体"/>
      <family val="2"/>
      <charset val="134"/>
      <scheme val="minor"/>
    </font>
    <font>
      <sz val="12"/>
      <color theme="1"/>
      <name val="宋体"/>
      <family val="2"/>
      <charset val="134"/>
      <scheme val="minor"/>
    </font>
    <font>
      <sz val="12"/>
      <color theme="1"/>
      <name val="宋体"/>
      <family val="3"/>
      <charset val="134"/>
      <scheme val="minor"/>
    </font>
    <font>
      <sz val="14"/>
      <color theme="1"/>
      <name val="宋体"/>
      <family val="3"/>
      <charset val="134"/>
      <scheme val="minor"/>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2">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auto="1"/>
      </left>
      <right style="thin">
        <color auto="1"/>
      </right>
      <top style="thin">
        <color auto="1"/>
      </top>
      <bottom style="thin">
        <color auto="1"/>
      </bottom>
      <diagonal/>
    </border>
    <border>
      <left/>
      <right/>
      <top/>
      <bottom style="thin">
        <color auto="1"/>
      </bottom>
      <diagonal/>
    </border>
  </borders>
  <cellStyleXfs count="42">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7"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7"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7"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7"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7"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7" fillId="32" borderId="0" applyNumberFormat="0" applyBorder="0" applyAlignment="0" applyProtection="0">
      <alignment vertical="center"/>
    </xf>
  </cellStyleXfs>
  <cellXfs count="8">
    <xf numFmtId="0" fontId="0" fillId="0" borderId="0" xfId="0">
      <alignment vertical="center"/>
    </xf>
    <xf numFmtId="0" fontId="19" fillId="0" borderId="10" xfId="0" applyFont="1" applyBorder="1" applyAlignment="1">
      <alignment horizontal="center" vertical="center"/>
    </xf>
    <xf numFmtId="0" fontId="20" fillId="0" borderId="10" xfId="0" applyFont="1" applyBorder="1" applyAlignment="1">
      <alignment horizontal="center" vertical="center"/>
    </xf>
    <xf numFmtId="0" fontId="20" fillId="0" borderId="0" xfId="0" applyFont="1">
      <alignment vertical="center"/>
    </xf>
    <xf numFmtId="0" fontId="20" fillId="0" borderId="10" xfId="0" applyFont="1" applyBorder="1" applyAlignment="1">
      <alignment horizontal="center" vertical="center" wrapText="1"/>
    </xf>
    <xf numFmtId="0" fontId="20" fillId="0" borderId="10" xfId="0" applyFont="1" applyBorder="1" applyAlignment="1">
      <alignment horizontal="center"/>
    </xf>
    <xf numFmtId="0" fontId="20" fillId="0" borderId="0" xfId="0" applyFont="1" applyAlignment="1">
      <alignment horizontal="center" vertical="center"/>
    </xf>
    <xf numFmtId="0" fontId="21" fillId="0" borderId="11" xfId="0" applyFont="1" applyBorder="1" applyAlignment="1">
      <alignment horizontal="center" vertical="center"/>
    </xf>
  </cellXfs>
  <cellStyles count="42">
    <cellStyle name="20% - 强调文字颜色 1" xfId="19" builtinId="30" customBuiltin="1"/>
    <cellStyle name="20% - 强调文字颜色 2" xfId="23" builtinId="34" customBuiltin="1"/>
    <cellStyle name="20% - 强调文字颜色 3" xfId="27" builtinId="38" customBuiltin="1"/>
    <cellStyle name="20% - 强调文字颜色 4" xfId="31" builtinId="42" customBuiltin="1"/>
    <cellStyle name="20% - 强调文字颜色 5" xfId="35" builtinId="46" customBuiltin="1"/>
    <cellStyle name="20% - 强调文字颜色 6" xfId="39" builtinId="50" customBuiltin="1"/>
    <cellStyle name="40% - 强调文字颜色 1" xfId="20" builtinId="31" customBuiltin="1"/>
    <cellStyle name="40% - 强调文字颜色 2" xfId="24" builtinId="35" customBuiltin="1"/>
    <cellStyle name="40% - 强调文字颜色 3" xfId="28" builtinId="39" customBuiltin="1"/>
    <cellStyle name="40% - 强调文字颜色 4" xfId="32" builtinId="43" customBuiltin="1"/>
    <cellStyle name="40% - 强调文字颜色 5" xfId="36" builtinId="47" customBuiltin="1"/>
    <cellStyle name="40% - 强调文字颜色 6" xfId="40" builtinId="51" customBuiltin="1"/>
    <cellStyle name="60% - 强调文字颜色 1" xfId="21" builtinId="32" customBuiltin="1"/>
    <cellStyle name="60% - 强调文字颜色 2" xfId="25" builtinId="36" customBuiltin="1"/>
    <cellStyle name="60% - 强调文字颜色 3" xfId="29" builtinId="40" customBuiltin="1"/>
    <cellStyle name="60% - 强调文字颜色 4" xfId="33" builtinId="44" customBuiltin="1"/>
    <cellStyle name="60% - 强调文字颜色 5" xfId="37" builtinId="48" customBuiltin="1"/>
    <cellStyle name="60% - 强调文字颜色 6" xfId="41" builtinId="52" customBuiltin="1"/>
    <cellStyle name="标题" xfId="1" builtinId="15" customBuiltin="1"/>
    <cellStyle name="标题 1" xfId="2" builtinId="16" customBuiltin="1"/>
    <cellStyle name="标题 2" xfId="3" builtinId="17" customBuiltin="1"/>
    <cellStyle name="标题 3" xfId="4" builtinId="18" customBuiltin="1"/>
    <cellStyle name="标题 4" xfId="5" builtinId="19" customBuiltin="1"/>
    <cellStyle name="差" xfId="7" builtinId="27" customBuiltin="1"/>
    <cellStyle name="常规" xfId="0" builtinId="0"/>
    <cellStyle name="好" xfId="6" builtinId="26" customBuiltin="1"/>
    <cellStyle name="汇总" xfId="17" builtinId="25" customBuiltin="1"/>
    <cellStyle name="计算" xfId="11" builtinId="22" customBuiltin="1"/>
    <cellStyle name="检查单元格" xfId="13" builtinId="23" customBuiltin="1"/>
    <cellStyle name="解释性文本" xfId="16" builtinId="53" customBuiltin="1"/>
    <cellStyle name="警告文本" xfId="14" builtinId="11" customBuiltin="1"/>
    <cellStyle name="链接单元格" xfId="12" builtinId="24" customBuiltin="1"/>
    <cellStyle name="强调文字颜色 1" xfId="18" builtinId="29" customBuiltin="1"/>
    <cellStyle name="强调文字颜色 2" xfId="22" builtinId="33" customBuiltin="1"/>
    <cellStyle name="强调文字颜色 3" xfId="26" builtinId="37" customBuiltin="1"/>
    <cellStyle name="强调文字颜色 4" xfId="30" builtinId="41" customBuiltin="1"/>
    <cellStyle name="强调文字颜色 5" xfId="34" builtinId="45" customBuiltin="1"/>
    <cellStyle name="强调文字颜色 6" xfId="38" builtinId="49" customBuiltin="1"/>
    <cellStyle name="适中" xfId="8" builtinId="28" customBuiltin="1"/>
    <cellStyle name="输出" xfId="10" builtinId="21" customBuiltin="1"/>
    <cellStyle name="输入" xfId="9" builtinId="20" customBuiltin="1"/>
    <cellStyle name="注释" xfId="15" builtinId="10" customBuiltin="1"/>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F306"/>
  <sheetViews>
    <sheetView tabSelected="1" topLeftCell="A91" workbookViewId="0">
      <selection activeCell="H14" sqref="H14"/>
    </sheetView>
  </sheetViews>
  <sheetFormatPr defaultRowHeight="15" customHeight="1"/>
  <cols>
    <col min="1" max="1" width="6.375" style="3" customWidth="1"/>
    <col min="2" max="2" width="21.625" style="3" bestFit="1" customWidth="1"/>
    <col min="3" max="3" width="16.875" style="3" customWidth="1"/>
    <col min="4" max="4" width="13" style="3" customWidth="1"/>
    <col min="5" max="5" width="13.625" style="3" customWidth="1"/>
    <col min="6" max="6" width="18.625" style="6" customWidth="1"/>
    <col min="7" max="16384" width="9" style="3"/>
  </cols>
  <sheetData>
    <row r="1" spans="1:6" ht="31.5" customHeight="1">
      <c r="A1" s="7" t="s">
        <v>10</v>
      </c>
      <c r="B1" s="7"/>
      <c r="C1" s="7"/>
      <c r="D1" s="7"/>
      <c r="E1" s="7"/>
      <c r="F1" s="7"/>
    </row>
    <row r="2" spans="1:6" ht="35.25" customHeight="1">
      <c r="A2" s="1" t="s">
        <v>6</v>
      </c>
      <c r="B2" s="2" t="s">
        <v>0</v>
      </c>
      <c r="C2" s="2" t="s">
        <v>1</v>
      </c>
      <c r="D2" s="4" t="s">
        <v>7</v>
      </c>
      <c r="E2" s="4" t="s">
        <v>8</v>
      </c>
      <c r="F2" s="4" t="s">
        <v>9</v>
      </c>
    </row>
    <row r="3" spans="1:6" ht="15" customHeight="1">
      <c r="A3" s="2">
        <v>1</v>
      </c>
      <c r="B3" s="2" t="s">
        <v>5</v>
      </c>
      <c r="C3" s="2" t="str">
        <f>"20217030416"</f>
        <v>20217030416</v>
      </c>
      <c r="D3" s="5">
        <v>74</v>
      </c>
      <c r="E3" s="2">
        <v>1</v>
      </c>
      <c r="F3" s="2" t="s">
        <v>11</v>
      </c>
    </row>
    <row r="4" spans="1:6" ht="15" customHeight="1">
      <c r="A4" s="2">
        <v>2</v>
      </c>
      <c r="B4" s="2" t="s">
        <v>5</v>
      </c>
      <c r="C4" s="2" t="str">
        <f>"20217030515"</f>
        <v>20217030515</v>
      </c>
      <c r="D4" s="5">
        <v>66.8</v>
      </c>
      <c r="E4" s="2">
        <v>2</v>
      </c>
      <c r="F4" s="2" t="s">
        <v>11</v>
      </c>
    </row>
    <row r="5" spans="1:6" ht="15" customHeight="1">
      <c r="A5" s="2">
        <v>3</v>
      </c>
      <c r="B5" s="2" t="s">
        <v>5</v>
      </c>
      <c r="C5" s="2" t="str">
        <f>"20217030128"</f>
        <v>20217030128</v>
      </c>
      <c r="D5" s="5">
        <v>56.4</v>
      </c>
      <c r="E5" s="2">
        <v>3</v>
      </c>
      <c r="F5" s="2" t="s">
        <v>11</v>
      </c>
    </row>
    <row r="6" spans="1:6" ht="15" customHeight="1">
      <c r="A6" s="2">
        <v>4</v>
      </c>
      <c r="B6" s="2" t="s">
        <v>5</v>
      </c>
      <c r="C6" s="2" t="str">
        <f>"20217030230"</f>
        <v>20217030230</v>
      </c>
      <c r="D6" s="5">
        <v>55.8</v>
      </c>
      <c r="E6" s="2">
        <v>4</v>
      </c>
      <c r="F6" s="2" t="s">
        <v>11</v>
      </c>
    </row>
    <row r="7" spans="1:6" ht="15" customHeight="1">
      <c r="A7" s="2">
        <v>5</v>
      </c>
      <c r="B7" s="2" t="s">
        <v>5</v>
      </c>
      <c r="C7" s="2" t="str">
        <f>"20217030711"</f>
        <v>20217030711</v>
      </c>
      <c r="D7" s="5">
        <v>55.8</v>
      </c>
      <c r="E7" s="2">
        <v>4</v>
      </c>
      <c r="F7" s="2" t="s">
        <v>11</v>
      </c>
    </row>
    <row r="8" spans="1:6" ht="15" customHeight="1">
      <c r="A8" s="2">
        <v>6</v>
      </c>
      <c r="B8" s="2" t="s">
        <v>5</v>
      </c>
      <c r="C8" s="2" t="str">
        <f>"20217030802"</f>
        <v>20217030802</v>
      </c>
      <c r="D8" s="5">
        <v>55.4</v>
      </c>
      <c r="E8" s="2">
        <v>6</v>
      </c>
      <c r="F8" s="2" t="s">
        <v>11</v>
      </c>
    </row>
    <row r="9" spans="1:6" ht="15" customHeight="1">
      <c r="A9" s="2">
        <v>7</v>
      </c>
      <c r="B9" s="2" t="s">
        <v>5</v>
      </c>
      <c r="C9" s="2" t="str">
        <f>"20217031008"</f>
        <v>20217031008</v>
      </c>
      <c r="D9" s="5">
        <v>51.4</v>
      </c>
      <c r="E9" s="2">
        <v>7</v>
      </c>
      <c r="F9" s="2" t="s">
        <v>11</v>
      </c>
    </row>
    <row r="10" spans="1:6" ht="15" customHeight="1">
      <c r="A10" s="2">
        <v>8</v>
      </c>
      <c r="B10" s="2" t="s">
        <v>5</v>
      </c>
      <c r="C10" s="2" t="str">
        <f>"20217030406"</f>
        <v>20217030406</v>
      </c>
      <c r="D10" s="5">
        <v>49.4</v>
      </c>
      <c r="E10" s="2">
        <v>8</v>
      </c>
      <c r="F10" s="2" t="s">
        <v>11</v>
      </c>
    </row>
    <row r="11" spans="1:6" ht="15" customHeight="1">
      <c r="A11" s="2">
        <v>9</v>
      </c>
      <c r="B11" s="2" t="s">
        <v>5</v>
      </c>
      <c r="C11" s="2" t="str">
        <f>"20217030425"</f>
        <v>20217030425</v>
      </c>
      <c r="D11" s="5">
        <v>47.8</v>
      </c>
      <c r="E11" s="2">
        <v>9</v>
      </c>
      <c r="F11" s="2" t="s">
        <v>11</v>
      </c>
    </row>
    <row r="12" spans="1:6" ht="15" customHeight="1">
      <c r="A12" s="2">
        <v>10</v>
      </c>
      <c r="B12" s="2" t="s">
        <v>5</v>
      </c>
      <c r="C12" s="2" t="str">
        <f>"20217030127"</f>
        <v>20217030127</v>
      </c>
      <c r="D12" s="5">
        <v>47.2</v>
      </c>
      <c r="E12" s="2">
        <v>10</v>
      </c>
      <c r="F12" s="2" t="s">
        <v>11</v>
      </c>
    </row>
    <row r="13" spans="1:6" ht="15" customHeight="1">
      <c r="A13" s="2">
        <v>11</v>
      </c>
      <c r="B13" s="2" t="s">
        <v>5</v>
      </c>
      <c r="C13" s="2" t="str">
        <f>"20217030710"</f>
        <v>20217030710</v>
      </c>
      <c r="D13" s="5">
        <v>44.6</v>
      </c>
      <c r="E13" s="2">
        <v>11</v>
      </c>
      <c r="F13" s="2" t="s">
        <v>11</v>
      </c>
    </row>
    <row r="14" spans="1:6" ht="15" customHeight="1">
      <c r="A14" s="2">
        <v>12</v>
      </c>
      <c r="B14" s="2" t="s">
        <v>5</v>
      </c>
      <c r="C14" s="2" t="str">
        <f>"20217030110"</f>
        <v>20217030110</v>
      </c>
      <c r="D14" s="5">
        <v>43.6</v>
      </c>
      <c r="E14" s="2">
        <v>12</v>
      </c>
      <c r="F14" s="2" t="s">
        <v>11</v>
      </c>
    </row>
    <row r="15" spans="1:6" ht="15" customHeight="1">
      <c r="A15" s="2">
        <v>13</v>
      </c>
      <c r="B15" s="2" t="s">
        <v>5</v>
      </c>
      <c r="C15" s="2" t="str">
        <f>"20217030215"</f>
        <v>20217030215</v>
      </c>
      <c r="D15" s="5">
        <v>41</v>
      </c>
      <c r="E15" s="2">
        <v>13</v>
      </c>
      <c r="F15" s="2" t="s">
        <v>11</v>
      </c>
    </row>
    <row r="16" spans="1:6" ht="15" customHeight="1">
      <c r="A16" s="2">
        <v>14</v>
      </c>
      <c r="B16" s="2" t="s">
        <v>5</v>
      </c>
      <c r="C16" s="2" t="str">
        <f>"20217030326"</f>
        <v>20217030326</v>
      </c>
      <c r="D16" s="5">
        <v>36.4</v>
      </c>
      <c r="E16" s="2">
        <v>14</v>
      </c>
      <c r="F16" s="2" t="s">
        <v>11</v>
      </c>
    </row>
    <row r="17" spans="1:6" ht="15" customHeight="1">
      <c r="A17" s="2">
        <v>15</v>
      </c>
      <c r="B17" s="2" t="s">
        <v>5</v>
      </c>
      <c r="C17" s="2" t="str">
        <f>"20217030221"</f>
        <v>20217030221</v>
      </c>
      <c r="D17" s="5">
        <v>0</v>
      </c>
      <c r="E17" s="2">
        <v>15</v>
      </c>
      <c r="F17" s="2"/>
    </row>
    <row r="18" spans="1:6" ht="15" customHeight="1">
      <c r="A18" s="2">
        <v>16</v>
      </c>
      <c r="B18" s="2" t="s">
        <v>3</v>
      </c>
      <c r="C18" s="2" t="str">
        <f>"20217031019"</f>
        <v>20217031019</v>
      </c>
      <c r="D18" s="5">
        <v>84.2</v>
      </c>
      <c r="E18" s="2">
        <v>1</v>
      </c>
      <c r="F18" s="2" t="s">
        <v>11</v>
      </c>
    </row>
    <row r="19" spans="1:6" ht="15" customHeight="1">
      <c r="A19" s="2">
        <v>17</v>
      </c>
      <c r="B19" s="2" t="s">
        <v>3</v>
      </c>
      <c r="C19" s="2" t="str">
        <f>"20217030904"</f>
        <v>20217030904</v>
      </c>
      <c r="D19" s="5">
        <v>77.400000000000006</v>
      </c>
      <c r="E19" s="2">
        <v>2</v>
      </c>
      <c r="F19" s="2" t="s">
        <v>11</v>
      </c>
    </row>
    <row r="20" spans="1:6" ht="15" customHeight="1">
      <c r="A20" s="2">
        <v>18</v>
      </c>
      <c r="B20" s="2" t="s">
        <v>3</v>
      </c>
      <c r="C20" s="2" t="str">
        <f>"20217030818"</f>
        <v>20217030818</v>
      </c>
      <c r="D20" s="5">
        <v>74.8</v>
      </c>
      <c r="E20" s="2">
        <v>3</v>
      </c>
      <c r="F20" s="2" t="s">
        <v>11</v>
      </c>
    </row>
    <row r="21" spans="1:6" ht="15" customHeight="1">
      <c r="A21" s="2">
        <v>19</v>
      </c>
      <c r="B21" s="2" t="s">
        <v>3</v>
      </c>
      <c r="C21" s="2" t="str">
        <f>"20217031005"</f>
        <v>20217031005</v>
      </c>
      <c r="D21" s="5">
        <v>73</v>
      </c>
      <c r="E21" s="2">
        <v>4</v>
      </c>
      <c r="F21" s="2" t="s">
        <v>11</v>
      </c>
    </row>
    <row r="22" spans="1:6" ht="15" customHeight="1">
      <c r="A22" s="2">
        <v>20</v>
      </c>
      <c r="B22" s="2" t="s">
        <v>3</v>
      </c>
      <c r="C22" s="2" t="str">
        <f>"20217030303"</f>
        <v>20217030303</v>
      </c>
      <c r="D22" s="5">
        <v>72.8</v>
      </c>
      <c r="E22" s="2">
        <v>5</v>
      </c>
      <c r="F22" s="2" t="s">
        <v>11</v>
      </c>
    </row>
    <row r="23" spans="1:6" ht="15" customHeight="1">
      <c r="A23" s="2">
        <v>21</v>
      </c>
      <c r="B23" s="2" t="s">
        <v>3</v>
      </c>
      <c r="C23" s="2" t="str">
        <f>"20217030306"</f>
        <v>20217030306</v>
      </c>
      <c r="D23" s="5">
        <v>71.8</v>
      </c>
      <c r="E23" s="2">
        <v>6</v>
      </c>
      <c r="F23" s="2" t="s">
        <v>11</v>
      </c>
    </row>
    <row r="24" spans="1:6" ht="15" customHeight="1">
      <c r="A24" s="2">
        <v>22</v>
      </c>
      <c r="B24" s="2" t="s">
        <v>3</v>
      </c>
      <c r="C24" s="2" t="str">
        <f>"20217030125"</f>
        <v>20217030125</v>
      </c>
      <c r="D24" s="5">
        <v>70.599999999999994</v>
      </c>
      <c r="E24" s="2">
        <v>7</v>
      </c>
      <c r="F24" s="2" t="s">
        <v>11</v>
      </c>
    </row>
    <row r="25" spans="1:6" ht="15" customHeight="1">
      <c r="A25" s="2">
        <v>23</v>
      </c>
      <c r="B25" s="2" t="s">
        <v>3</v>
      </c>
      <c r="C25" s="2" t="str">
        <f>"20217030628"</f>
        <v>20217030628</v>
      </c>
      <c r="D25" s="5">
        <v>68.599999999999994</v>
      </c>
      <c r="E25" s="2">
        <v>8</v>
      </c>
      <c r="F25" s="2" t="s">
        <v>11</v>
      </c>
    </row>
    <row r="26" spans="1:6" ht="15" customHeight="1">
      <c r="A26" s="2">
        <v>24</v>
      </c>
      <c r="B26" s="2" t="s">
        <v>3</v>
      </c>
      <c r="C26" s="2" t="str">
        <f>"20217030924"</f>
        <v>20217030924</v>
      </c>
      <c r="D26" s="5">
        <v>67.8</v>
      </c>
      <c r="E26" s="2">
        <v>9</v>
      </c>
      <c r="F26" s="2"/>
    </row>
    <row r="27" spans="1:6" ht="15" customHeight="1">
      <c r="A27" s="2">
        <v>25</v>
      </c>
      <c r="B27" s="2" t="s">
        <v>3</v>
      </c>
      <c r="C27" s="2" t="str">
        <f>"20217031013"</f>
        <v>20217031013</v>
      </c>
      <c r="D27" s="5">
        <v>67.8</v>
      </c>
      <c r="E27" s="2">
        <v>9</v>
      </c>
      <c r="F27" s="2"/>
    </row>
    <row r="28" spans="1:6" ht="15" customHeight="1">
      <c r="A28" s="2">
        <v>26</v>
      </c>
      <c r="B28" s="2" t="s">
        <v>3</v>
      </c>
      <c r="C28" s="2" t="str">
        <f>"20217030811"</f>
        <v>20217030811</v>
      </c>
      <c r="D28" s="5">
        <v>67.599999999999994</v>
      </c>
      <c r="E28" s="2">
        <v>11</v>
      </c>
      <c r="F28" s="2"/>
    </row>
    <row r="29" spans="1:6" ht="15" customHeight="1">
      <c r="A29" s="2">
        <v>27</v>
      </c>
      <c r="B29" s="2" t="s">
        <v>3</v>
      </c>
      <c r="C29" s="2" t="str">
        <f>"20217030307"</f>
        <v>20217030307</v>
      </c>
      <c r="D29" s="5">
        <v>66</v>
      </c>
      <c r="E29" s="2">
        <v>12</v>
      </c>
      <c r="F29" s="2"/>
    </row>
    <row r="30" spans="1:6" ht="15" customHeight="1">
      <c r="A30" s="2">
        <v>28</v>
      </c>
      <c r="B30" s="2" t="s">
        <v>3</v>
      </c>
      <c r="C30" s="2" t="str">
        <f>"20217030521"</f>
        <v>20217030521</v>
      </c>
      <c r="D30" s="5">
        <v>65.2</v>
      </c>
      <c r="E30" s="2">
        <v>13</v>
      </c>
      <c r="F30" s="2"/>
    </row>
    <row r="31" spans="1:6" ht="15" customHeight="1">
      <c r="A31" s="2">
        <v>29</v>
      </c>
      <c r="B31" s="2" t="s">
        <v>3</v>
      </c>
      <c r="C31" s="2" t="str">
        <f>"20217030931"</f>
        <v>20217030931</v>
      </c>
      <c r="D31" s="5">
        <v>65.2</v>
      </c>
      <c r="E31" s="2">
        <v>13</v>
      </c>
      <c r="F31" s="2"/>
    </row>
    <row r="32" spans="1:6" ht="15" customHeight="1">
      <c r="A32" s="2">
        <v>30</v>
      </c>
      <c r="B32" s="2" t="s">
        <v>3</v>
      </c>
      <c r="C32" s="2" t="str">
        <f>"20217030815"</f>
        <v>20217030815</v>
      </c>
      <c r="D32" s="5">
        <v>64.400000000000006</v>
      </c>
      <c r="E32" s="2">
        <v>15</v>
      </c>
      <c r="F32" s="2"/>
    </row>
    <row r="33" spans="1:6" ht="15" customHeight="1">
      <c r="A33" s="2">
        <v>31</v>
      </c>
      <c r="B33" s="2" t="s">
        <v>3</v>
      </c>
      <c r="C33" s="2" t="str">
        <f>"20217030813"</f>
        <v>20217030813</v>
      </c>
      <c r="D33" s="5">
        <v>64</v>
      </c>
      <c r="E33" s="2">
        <v>16</v>
      </c>
      <c r="F33" s="2"/>
    </row>
    <row r="34" spans="1:6" ht="15" customHeight="1">
      <c r="A34" s="2">
        <v>32</v>
      </c>
      <c r="B34" s="2" t="s">
        <v>3</v>
      </c>
      <c r="C34" s="2" t="str">
        <f>"20217030105"</f>
        <v>20217030105</v>
      </c>
      <c r="D34" s="5">
        <v>62</v>
      </c>
      <c r="E34" s="2">
        <v>17</v>
      </c>
      <c r="F34" s="2"/>
    </row>
    <row r="35" spans="1:6" ht="15" customHeight="1">
      <c r="A35" s="2">
        <v>33</v>
      </c>
      <c r="B35" s="2" t="s">
        <v>3</v>
      </c>
      <c r="C35" s="2" t="str">
        <f>"20217030522"</f>
        <v>20217030522</v>
      </c>
      <c r="D35" s="5">
        <v>62</v>
      </c>
      <c r="E35" s="2">
        <v>17</v>
      </c>
      <c r="F35" s="2"/>
    </row>
    <row r="36" spans="1:6" ht="15" customHeight="1">
      <c r="A36" s="2">
        <v>34</v>
      </c>
      <c r="B36" s="2" t="s">
        <v>3</v>
      </c>
      <c r="C36" s="2" t="str">
        <f>"20217030718"</f>
        <v>20217030718</v>
      </c>
      <c r="D36" s="5">
        <v>61.8</v>
      </c>
      <c r="E36" s="2">
        <v>19</v>
      </c>
      <c r="F36" s="2"/>
    </row>
    <row r="37" spans="1:6" ht="15" customHeight="1">
      <c r="A37" s="2">
        <v>35</v>
      </c>
      <c r="B37" s="2" t="s">
        <v>3</v>
      </c>
      <c r="C37" s="2" t="str">
        <f>"20217030103"</f>
        <v>20217030103</v>
      </c>
      <c r="D37" s="5">
        <v>61.2</v>
      </c>
      <c r="E37" s="2">
        <v>20</v>
      </c>
      <c r="F37" s="2"/>
    </row>
    <row r="38" spans="1:6" ht="15" customHeight="1">
      <c r="A38" s="2">
        <v>36</v>
      </c>
      <c r="B38" s="2" t="s">
        <v>3</v>
      </c>
      <c r="C38" s="2" t="str">
        <f>"20217030925"</f>
        <v>20217030925</v>
      </c>
      <c r="D38" s="5">
        <v>59.8</v>
      </c>
      <c r="E38" s="2">
        <v>21</v>
      </c>
      <c r="F38" s="2"/>
    </row>
    <row r="39" spans="1:6" ht="15" customHeight="1">
      <c r="A39" s="2">
        <v>37</v>
      </c>
      <c r="B39" s="2" t="s">
        <v>3</v>
      </c>
      <c r="C39" s="2" t="str">
        <f>"20217031017"</f>
        <v>20217031017</v>
      </c>
      <c r="D39" s="5">
        <v>59.4</v>
      </c>
      <c r="E39" s="2">
        <v>22</v>
      </c>
      <c r="F39" s="2"/>
    </row>
    <row r="40" spans="1:6" ht="15" customHeight="1">
      <c r="A40" s="2">
        <v>38</v>
      </c>
      <c r="B40" s="2" t="s">
        <v>3</v>
      </c>
      <c r="C40" s="2" t="str">
        <f>"20217030328"</f>
        <v>20217030328</v>
      </c>
      <c r="D40" s="5">
        <v>59.2</v>
      </c>
      <c r="E40" s="2">
        <v>23</v>
      </c>
      <c r="F40" s="2"/>
    </row>
    <row r="41" spans="1:6" ht="15" customHeight="1">
      <c r="A41" s="2">
        <v>39</v>
      </c>
      <c r="B41" s="2" t="s">
        <v>3</v>
      </c>
      <c r="C41" s="2" t="str">
        <f>"20217030410"</f>
        <v>20217030410</v>
      </c>
      <c r="D41" s="5">
        <v>59</v>
      </c>
      <c r="E41" s="2">
        <v>24</v>
      </c>
      <c r="F41" s="2"/>
    </row>
    <row r="42" spans="1:6" ht="15" customHeight="1">
      <c r="A42" s="2">
        <v>40</v>
      </c>
      <c r="B42" s="2" t="s">
        <v>3</v>
      </c>
      <c r="C42" s="2" t="str">
        <f>"20217030102"</f>
        <v>20217030102</v>
      </c>
      <c r="D42" s="5">
        <v>57.8</v>
      </c>
      <c r="E42" s="2">
        <v>25</v>
      </c>
      <c r="F42" s="2"/>
    </row>
    <row r="43" spans="1:6" ht="15" customHeight="1">
      <c r="A43" s="2">
        <v>41</v>
      </c>
      <c r="B43" s="2" t="s">
        <v>3</v>
      </c>
      <c r="C43" s="2" t="str">
        <f>"20217030801"</f>
        <v>20217030801</v>
      </c>
      <c r="D43" s="5">
        <v>57.4</v>
      </c>
      <c r="E43" s="2">
        <v>26</v>
      </c>
      <c r="F43" s="2"/>
    </row>
    <row r="44" spans="1:6" ht="15" customHeight="1">
      <c r="A44" s="2">
        <v>42</v>
      </c>
      <c r="B44" s="2" t="s">
        <v>3</v>
      </c>
      <c r="C44" s="2" t="str">
        <f>"20217030707"</f>
        <v>20217030707</v>
      </c>
      <c r="D44" s="5">
        <v>56.4</v>
      </c>
      <c r="E44" s="2">
        <v>27</v>
      </c>
      <c r="F44" s="2"/>
    </row>
    <row r="45" spans="1:6" ht="15" customHeight="1">
      <c r="A45" s="2">
        <v>43</v>
      </c>
      <c r="B45" s="2" t="s">
        <v>3</v>
      </c>
      <c r="C45" s="2" t="str">
        <f>"20217030823"</f>
        <v>20217030823</v>
      </c>
      <c r="D45" s="5">
        <v>56.2</v>
      </c>
      <c r="E45" s="2">
        <v>28</v>
      </c>
      <c r="F45" s="2"/>
    </row>
    <row r="46" spans="1:6" ht="15" customHeight="1">
      <c r="A46" s="2">
        <v>44</v>
      </c>
      <c r="B46" s="2" t="s">
        <v>3</v>
      </c>
      <c r="C46" s="2" t="str">
        <f>"20217030305"</f>
        <v>20217030305</v>
      </c>
      <c r="D46" s="5">
        <v>56</v>
      </c>
      <c r="E46" s="2">
        <v>29</v>
      </c>
      <c r="F46" s="2"/>
    </row>
    <row r="47" spans="1:6" ht="15" customHeight="1">
      <c r="A47" s="2">
        <v>45</v>
      </c>
      <c r="B47" s="2" t="s">
        <v>3</v>
      </c>
      <c r="C47" s="2" t="str">
        <f>"20217030114"</f>
        <v>20217030114</v>
      </c>
      <c r="D47" s="5">
        <v>55.8</v>
      </c>
      <c r="E47" s="2">
        <v>30</v>
      </c>
      <c r="F47" s="2"/>
    </row>
    <row r="48" spans="1:6" ht="15" customHeight="1">
      <c r="A48" s="2">
        <v>46</v>
      </c>
      <c r="B48" s="2" t="s">
        <v>3</v>
      </c>
      <c r="C48" s="2" t="str">
        <f>"20217030227"</f>
        <v>20217030227</v>
      </c>
      <c r="D48" s="5">
        <v>55.6</v>
      </c>
      <c r="E48" s="2">
        <v>31</v>
      </c>
      <c r="F48" s="2"/>
    </row>
    <row r="49" spans="1:6" ht="15" customHeight="1">
      <c r="A49" s="2">
        <v>47</v>
      </c>
      <c r="B49" s="2" t="s">
        <v>3</v>
      </c>
      <c r="C49" s="2" t="str">
        <f>"20217030807"</f>
        <v>20217030807</v>
      </c>
      <c r="D49" s="5">
        <v>55.6</v>
      </c>
      <c r="E49" s="2">
        <v>31</v>
      </c>
      <c r="F49" s="2"/>
    </row>
    <row r="50" spans="1:6" ht="15" customHeight="1">
      <c r="A50" s="2">
        <v>48</v>
      </c>
      <c r="B50" s="2" t="s">
        <v>3</v>
      </c>
      <c r="C50" s="2" t="str">
        <f>"20217030828"</f>
        <v>20217030828</v>
      </c>
      <c r="D50" s="5">
        <v>55</v>
      </c>
      <c r="E50" s="2">
        <v>33</v>
      </c>
      <c r="F50" s="2"/>
    </row>
    <row r="51" spans="1:6" ht="15" customHeight="1">
      <c r="A51" s="2">
        <v>49</v>
      </c>
      <c r="B51" s="2" t="s">
        <v>3</v>
      </c>
      <c r="C51" s="2" t="str">
        <f>"20217030203"</f>
        <v>20217030203</v>
      </c>
      <c r="D51" s="5">
        <v>54.8</v>
      </c>
      <c r="E51" s="2">
        <v>34</v>
      </c>
      <c r="F51" s="2"/>
    </row>
    <row r="52" spans="1:6" ht="15" customHeight="1">
      <c r="A52" s="2">
        <v>50</v>
      </c>
      <c r="B52" s="2" t="s">
        <v>3</v>
      </c>
      <c r="C52" s="2" t="str">
        <f>"20217030404"</f>
        <v>20217030404</v>
      </c>
      <c r="D52" s="5">
        <v>54.4</v>
      </c>
      <c r="E52" s="2">
        <v>35</v>
      </c>
      <c r="F52" s="2"/>
    </row>
    <row r="53" spans="1:6" ht="15" customHeight="1">
      <c r="A53" s="2">
        <v>51</v>
      </c>
      <c r="B53" s="2" t="s">
        <v>3</v>
      </c>
      <c r="C53" s="2" t="str">
        <f>"20217030421"</f>
        <v>20217030421</v>
      </c>
      <c r="D53" s="5">
        <v>54.4</v>
      </c>
      <c r="E53" s="2">
        <v>35</v>
      </c>
      <c r="F53" s="2"/>
    </row>
    <row r="54" spans="1:6" ht="15" customHeight="1">
      <c r="A54" s="2">
        <v>52</v>
      </c>
      <c r="B54" s="2" t="s">
        <v>3</v>
      </c>
      <c r="C54" s="2" t="str">
        <f>"20217030715"</f>
        <v>20217030715</v>
      </c>
      <c r="D54" s="5">
        <v>54.2</v>
      </c>
      <c r="E54" s="2">
        <v>37</v>
      </c>
      <c r="F54" s="2"/>
    </row>
    <row r="55" spans="1:6" ht="15" customHeight="1">
      <c r="A55" s="2">
        <v>53</v>
      </c>
      <c r="B55" s="2" t="s">
        <v>3</v>
      </c>
      <c r="C55" s="2" t="str">
        <f>"20217030505"</f>
        <v>20217030505</v>
      </c>
      <c r="D55" s="5">
        <v>54</v>
      </c>
      <c r="E55" s="2">
        <v>38</v>
      </c>
      <c r="F55" s="2"/>
    </row>
    <row r="56" spans="1:6" ht="15" customHeight="1">
      <c r="A56" s="2">
        <v>54</v>
      </c>
      <c r="B56" s="2" t="s">
        <v>3</v>
      </c>
      <c r="C56" s="2" t="str">
        <f>"20217030216"</f>
        <v>20217030216</v>
      </c>
      <c r="D56" s="5">
        <v>53.8</v>
      </c>
      <c r="E56" s="2">
        <v>39</v>
      </c>
      <c r="F56" s="2"/>
    </row>
    <row r="57" spans="1:6" ht="15" customHeight="1">
      <c r="A57" s="2">
        <v>55</v>
      </c>
      <c r="B57" s="2" t="s">
        <v>3</v>
      </c>
      <c r="C57" s="2" t="str">
        <f>"20217030108"</f>
        <v>20217030108</v>
      </c>
      <c r="D57" s="5">
        <v>53.4</v>
      </c>
      <c r="E57" s="2">
        <v>40</v>
      </c>
      <c r="F57" s="2"/>
    </row>
    <row r="58" spans="1:6" ht="15" customHeight="1">
      <c r="A58" s="2">
        <v>56</v>
      </c>
      <c r="B58" s="2" t="s">
        <v>3</v>
      </c>
      <c r="C58" s="2" t="str">
        <f>"20217030201"</f>
        <v>20217030201</v>
      </c>
      <c r="D58" s="5">
        <v>53.2</v>
      </c>
      <c r="E58" s="2">
        <v>41</v>
      </c>
      <c r="F58" s="2"/>
    </row>
    <row r="59" spans="1:6" ht="15" customHeight="1">
      <c r="A59" s="2">
        <v>57</v>
      </c>
      <c r="B59" s="2" t="s">
        <v>3</v>
      </c>
      <c r="C59" s="2" t="str">
        <f>"20217030625"</f>
        <v>20217030625</v>
      </c>
      <c r="D59" s="5">
        <v>53</v>
      </c>
      <c r="E59" s="2">
        <v>42</v>
      </c>
      <c r="F59" s="2"/>
    </row>
    <row r="60" spans="1:6" ht="15" customHeight="1">
      <c r="A60" s="2">
        <v>58</v>
      </c>
      <c r="B60" s="2" t="s">
        <v>3</v>
      </c>
      <c r="C60" s="2" t="str">
        <f>"20217030923"</f>
        <v>20217030923</v>
      </c>
      <c r="D60" s="5">
        <v>52.6</v>
      </c>
      <c r="E60" s="2">
        <v>43</v>
      </c>
      <c r="F60" s="2"/>
    </row>
    <row r="61" spans="1:6" ht="15" customHeight="1">
      <c r="A61" s="2">
        <v>59</v>
      </c>
      <c r="B61" s="2" t="s">
        <v>3</v>
      </c>
      <c r="C61" s="2" t="str">
        <f>"20217030428"</f>
        <v>20217030428</v>
      </c>
      <c r="D61" s="5">
        <v>52</v>
      </c>
      <c r="E61" s="2">
        <v>44</v>
      </c>
      <c r="F61" s="2"/>
    </row>
    <row r="62" spans="1:6" ht="15" customHeight="1">
      <c r="A62" s="2">
        <v>60</v>
      </c>
      <c r="B62" s="2" t="s">
        <v>3</v>
      </c>
      <c r="C62" s="2" t="str">
        <f>"20217030929"</f>
        <v>20217030929</v>
      </c>
      <c r="D62" s="5">
        <v>50</v>
      </c>
      <c r="E62" s="2">
        <v>45</v>
      </c>
      <c r="F62" s="2"/>
    </row>
    <row r="63" spans="1:6" ht="15" customHeight="1">
      <c r="A63" s="2">
        <v>61</v>
      </c>
      <c r="B63" s="2" t="s">
        <v>3</v>
      </c>
      <c r="C63" s="2" t="str">
        <f>"20217031009"</f>
        <v>20217031009</v>
      </c>
      <c r="D63" s="5">
        <v>49.4</v>
      </c>
      <c r="E63" s="2">
        <v>46</v>
      </c>
      <c r="F63" s="2"/>
    </row>
    <row r="64" spans="1:6" ht="15" customHeight="1">
      <c r="A64" s="2">
        <v>62</v>
      </c>
      <c r="B64" s="2" t="s">
        <v>3</v>
      </c>
      <c r="C64" s="2" t="str">
        <f>"20217030824"</f>
        <v>20217030824</v>
      </c>
      <c r="D64" s="5">
        <v>45.4</v>
      </c>
      <c r="E64" s="2">
        <v>47</v>
      </c>
      <c r="F64" s="2"/>
    </row>
    <row r="65" spans="1:6" ht="15" customHeight="1">
      <c r="A65" s="2">
        <v>63</v>
      </c>
      <c r="B65" s="2" t="s">
        <v>3</v>
      </c>
      <c r="C65" s="2" t="str">
        <f>"20217030905"</f>
        <v>20217030905</v>
      </c>
      <c r="D65" s="5">
        <v>45.4</v>
      </c>
      <c r="E65" s="2">
        <v>47</v>
      </c>
      <c r="F65" s="2"/>
    </row>
    <row r="66" spans="1:6" ht="15" customHeight="1">
      <c r="A66" s="2">
        <v>64</v>
      </c>
      <c r="B66" s="2" t="s">
        <v>3</v>
      </c>
      <c r="C66" s="2" t="str">
        <f>"20217030213"</f>
        <v>20217030213</v>
      </c>
      <c r="D66" s="5">
        <v>45</v>
      </c>
      <c r="E66" s="2">
        <v>49</v>
      </c>
      <c r="F66" s="2"/>
    </row>
    <row r="67" spans="1:6" ht="15" customHeight="1">
      <c r="A67" s="2">
        <v>65</v>
      </c>
      <c r="B67" s="2" t="s">
        <v>3</v>
      </c>
      <c r="C67" s="2" t="str">
        <f>"20217030401"</f>
        <v>20217030401</v>
      </c>
      <c r="D67" s="5">
        <v>38.799999999999997</v>
      </c>
      <c r="E67" s="2">
        <v>50</v>
      </c>
      <c r="F67" s="2"/>
    </row>
    <row r="68" spans="1:6" ht="15" customHeight="1">
      <c r="A68" s="2">
        <v>66</v>
      </c>
      <c r="B68" s="2" t="s">
        <v>3</v>
      </c>
      <c r="C68" s="2" t="str">
        <f>"20217030106"</f>
        <v>20217030106</v>
      </c>
      <c r="D68" s="5">
        <v>0</v>
      </c>
      <c r="E68" s="2">
        <v>51</v>
      </c>
      <c r="F68" s="2"/>
    </row>
    <row r="69" spans="1:6" ht="15" customHeight="1">
      <c r="A69" s="2">
        <v>67</v>
      </c>
      <c r="B69" s="2" t="s">
        <v>3</v>
      </c>
      <c r="C69" s="2" t="str">
        <f>"20217030113"</f>
        <v>20217030113</v>
      </c>
      <c r="D69" s="5">
        <v>0</v>
      </c>
      <c r="E69" s="2">
        <v>51</v>
      </c>
      <c r="F69" s="2"/>
    </row>
    <row r="70" spans="1:6" ht="15" customHeight="1">
      <c r="A70" s="2">
        <v>68</v>
      </c>
      <c r="B70" s="2" t="s">
        <v>3</v>
      </c>
      <c r="C70" s="2" t="str">
        <f>"20217030119"</f>
        <v>20217030119</v>
      </c>
      <c r="D70" s="5">
        <v>0</v>
      </c>
      <c r="E70" s="2">
        <v>51</v>
      </c>
      <c r="F70" s="2"/>
    </row>
    <row r="71" spans="1:6" ht="15" customHeight="1">
      <c r="A71" s="2">
        <v>69</v>
      </c>
      <c r="B71" s="2" t="s">
        <v>3</v>
      </c>
      <c r="C71" s="2" t="str">
        <f>"20217030120"</f>
        <v>20217030120</v>
      </c>
      <c r="D71" s="5">
        <v>0</v>
      </c>
      <c r="E71" s="2">
        <v>51</v>
      </c>
      <c r="F71" s="2"/>
    </row>
    <row r="72" spans="1:6" ht="15" customHeight="1">
      <c r="A72" s="2">
        <v>70</v>
      </c>
      <c r="B72" s="2" t="s">
        <v>3</v>
      </c>
      <c r="C72" s="2" t="str">
        <f>"20217030205"</f>
        <v>20217030205</v>
      </c>
      <c r="D72" s="5">
        <v>0</v>
      </c>
      <c r="E72" s="2">
        <v>51</v>
      </c>
      <c r="F72" s="2"/>
    </row>
    <row r="73" spans="1:6" ht="15" customHeight="1">
      <c r="A73" s="2">
        <v>71</v>
      </c>
      <c r="B73" s="2" t="s">
        <v>3</v>
      </c>
      <c r="C73" s="2" t="str">
        <f>"20217030206"</f>
        <v>20217030206</v>
      </c>
      <c r="D73" s="5">
        <v>0</v>
      </c>
      <c r="E73" s="2">
        <v>51</v>
      </c>
      <c r="F73" s="2"/>
    </row>
    <row r="74" spans="1:6" ht="15" customHeight="1">
      <c r="A74" s="2">
        <v>72</v>
      </c>
      <c r="B74" s="2" t="s">
        <v>3</v>
      </c>
      <c r="C74" s="2" t="str">
        <f>"20217030218"</f>
        <v>20217030218</v>
      </c>
      <c r="D74" s="5">
        <v>0</v>
      </c>
      <c r="E74" s="2">
        <v>51</v>
      </c>
      <c r="F74" s="2"/>
    </row>
    <row r="75" spans="1:6" ht="15" customHeight="1">
      <c r="A75" s="2">
        <v>73</v>
      </c>
      <c r="B75" s="2" t="s">
        <v>3</v>
      </c>
      <c r="C75" s="2" t="str">
        <f>"20217030220"</f>
        <v>20217030220</v>
      </c>
      <c r="D75" s="5">
        <v>0</v>
      </c>
      <c r="E75" s="2">
        <v>51</v>
      </c>
      <c r="F75" s="2"/>
    </row>
    <row r="76" spans="1:6" ht="15" customHeight="1">
      <c r="A76" s="2">
        <v>74</v>
      </c>
      <c r="B76" s="2" t="s">
        <v>3</v>
      </c>
      <c r="C76" s="2" t="str">
        <f>"20217030302"</f>
        <v>20217030302</v>
      </c>
      <c r="D76" s="5">
        <v>0</v>
      </c>
      <c r="E76" s="2">
        <v>51</v>
      </c>
      <c r="F76" s="2"/>
    </row>
    <row r="77" spans="1:6" ht="15" customHeight="1">
      <c r="A77" s="2">
        <v>75</v>
      </c>
      <c r="B77" s="2" t="s">
        <v>3</v>
      </c>
      <c r="C77" s="2" t="str">
        <f>"20217030312"</f>
        <v>20217030312</v>
      </c>
      <c r="D77" s="5">
        <v>0</v>
      </c>
      <c r="E77" s="2">
        <v>51</v>
      </c>
      <c r="F77" s="2"/>
    </row>
    <row r="78" spans="1:6" ht="15" customHeight="1">
      <c r="A78" s="2">
        <v>76</v>
      </c>
      <c r="B78" s="2" t="s">
        <v>3</v>
      </c>
      <c r="C78" s="2" t="str">
        <f>"20217030317"</f>
        <v>20217030317</v>
      </c>
      <c r="D78" s="5">
        <v>0</v>
      </c>
      <c r="E78" s="2">
        <v>51</v>
      </c>
      <c r="F78" s="2"/>
    </row>
    <row r="79" spans="1:6" ht="15" customHeight="1">
      <c r="A79" s="2">
        <v>77</v>
      </c>
      <c r="B79" s="2" t="s">
        <v>3</v>
      </c>
      <c r="C79" s="2" t="str">
        <f>"20217030323"</f>
        <v>20217030323</v>
      </c>
      <c r="D79" s="5">
        <v>0</v>
      </c>
      <c r="E79" s="2">
        <v>51</v>
      </c>
      <c r="F79" s="2"/>
    </row>
    <row r="80" spans="1:6" ht="15" customHeight="1">
      <c r="A80" s="2">
        <v>78</v>
      </c>
      <c r="B80" s="2" t="s">
        <v>3</v>
      </c>
      <c r="C80" s="2" t="str">
        <f>"20217030408"</f>
        <v>20217030408</v>
      </c>
      <c r="D80" s="5">
        <v>0</v>
      </c>
      <c r="E80" s="2">
        <v>51</v>
      </c>
      <c r="F80" s="2"/>
    </row>
    <row r="81" spans="1:6" ht="15" customHeight="1">
      <c r="A81" s="2">
        <v>79</v>
      </c>
      <c r="B81" s="2" t="s">
        <v>3</v>
      </c>
      <c r="C81" s="2" t="str">
        <f>"20217030411"</f>
        <v>20217030411</v>
      </c>
      <c r="D81" s="5">
        <v>0</v>
      </c>
      <c r="E81" s="2">
        <v>51</v>
      </c>
      <c r="F81" s="2"/>
    </row>
    <row r="82" spans="1:6" ht="15" customHeight="1">
      <c r="A82" s="2">
        <v>80</v>
      </c>
      <c r="B82" s="2" t="s">
        <v>3</v>
      </c>
      <c r="C82" s="2" t="str">
        <f>"20217030424"</f>
        <v>20217030424</v>
      </c>
      <c r="D82" s="5">
        <v>0</v>
      </c>
      <c r="E82" s="2">
        <v>51</v>
      </c>
      <c r="F82" s="2"/>
    </row>
    <row r="83" spans="1:6" ht="15" customHeight="1">
      <c r="A83" s="2">
        <v>81</v>
      </c>
      <c r="B83" s="2" t="s">
        <v>3</v>
      </c>
      <c r="C83" s="2" t="str">
        <f>"20217030426"</f>
        <v>20217030426</v>
      </c>
      <c r="D83" s="5">
        <v>0</v>
      </c>
      <c r="E83" s="2">
        <v>51</v>
      </c>
      <c r="F83" s="2"/>
    </row>
    <row r="84" spans="1:6" ht="15" customHeight="1">
      <c r="A84" s="2">
        <v>82</v>
      </c>
      <c r="B84" s="2" t="s">
        <v>3</v>
      </c>
      <c r="C84" s="2" t="str">
        <f>"20217030517"</f>
        <v>20217030517</v>
      </c>
      <c r="D84" s="5">
        <v>0</v>
      </c>
      <c r="E84" s="2">
        <v>51</v>
      </c>
      <c r="F84" s="2"/>
    </row>
    <row r="85" spans="1:6" ht="15" customHeight="1">
      <c r="A85" s="2">
        <v>83</v>
      </c>
      <c r="B85" s="2" t="s">
        <v>3</v>
      </c>
      <c r="C85" s="2" t="str">
        <f>"20217030524"</f>
        <v>20217030524</v>
      </c>
      <c r="D85" s="5">
        <v>0</v>
      </c>
      <c r="E85" s="2">
        <v>51</v>
      </c>
      <c r="F85" s="2"/>
    </row>
    <row r="86" spans="1:6" ht="15" customHeight="1">
      <c r="A86" s="2">
        <v>84</v>
      </c>
      <c r="B86" s="2" t="s">
        <v>3</v>
      </c>
      <c r="C86" s="2" t="str">
        <f>"20217030528"</f>
        <v>20217030528</v>
      </c>
      <c r="D86" s="5">
        <v>0</v>
      </c>
      <c r="E86" s="2">
        <v>51</v>
      </c>
      <c r="F86" s="2"/>
    </row>
    <row r="87" spans="1:6" ht="15" customHeight="1">
      <c r="A87" s="2">
        <v>85</v>
      </c>
      <c r="B87" s="2" t="s">
        <v>3</v>
      </c>
      <c r="C87" s="2" t="str">
        <f>"20217030529"</f>
        <v>20217030529</v>
      </c>
      <c r="D87" s="5">
        <v>0</v>
      </c>
      <c r="E87" s="2">
        <v>51</v>
      </c>
      <c r="F87" s="2"/>
    </row>
    <row r="88" spans="1:6" ht="15" customHeight="1">
      <c r="A88" s="2">
        <v>86</v>
      </c>
      <c r="B88" s="2" t="s">
        <v>3</v>
      </c>
      <c r="C88" s="2" t="str">
        <f>"20217030709"</f>
        <v>20217030709</v>
      </c>
      <c r="D88" s="5">
        <v>0</v>
      </c>
      <c r="E88" s="2">
        <v>51</v>
      </c>
      <c r="F88" s="2"/>
    </row>
    <row r="89" spans="1:6" ht="15" customHeight="1">
      <c r="A89" s="2">
        <v>87</v>
      </c>
      <c r="B89" s="2" t="s">
        <v>3</v>
      </c>
      <c r="C89" s="2" t="str">
        <f>"20217030806"</f>
        <v>20217030806</v>
      </c>
      <c r="D89" s="5">
        <v>0</v>
      </c>
      <c r="E89" s="2">
        <v>51</v>
      </c>
      <c r="F89" s="2"/>
    </row>
    <row r="90" spans="1:6" ht="15" customHeight="1">
      <c r="A90" s="2">
        <v>88</v>
      </c>
      <c r="B90" s="2" t="s">
        <v>3</v>
      </c>
      <c r="C90" s="2" t="str">
        <f>"20217030812"</f>
        <v>20217030812</v>
      </c>
      <c r="D90" s="5">
        <v>0</v>
      </c>
      <c r="E90" s="2">
        <v>51</v>
      </c>
      <c r="F90" s="2"/>
    </row>
    <row r="91" spans="1:6" ht="15" customHeight="1">
      <c r="A91" s="2">
        <v>89</v>
      </c>
      <c r="B91" s="2" t="s">
        <v>3</v>
      </c>
      <c r="C91" s="2" t="str">
        <f>"20217030820"</f>
        <v>20217030820</v>
      </c>
      <c r="D91" s="5">
        <v>0</v>
      </c>
      <c r="E91" s="2">
        <v>51</v>
      </c>
      <c r="F91" s="2"/>
    </row>
    <row r="92" spans="1:6" ht="15" customHeight="1">
      <c r="A92" s="2">
        <v>90</v>
      </c>
      <c r="B92" s="2" t="s">
        <v>3</v>
      </c>
      <c r="C92" s="2" t="str">
        <f>"20217030830"</f>
        <v>20217030830</v>
      </c>
      <c r="D92" s="5">
        <v>0</v>
      </c>
      <c r="E92" s="2">
        <v>51</v>
      </c>
      <c r="F92" s="2"/>
    </row>
    <row r="93" spans="1:6" ht="15" customHeight="1">
      <c r="A93" s="2">
        <v>91</v>
      </c>
      <c r="B93" s="2" t="s">
        <v>3</v>
      </c>
      <c r="C93" s="2" t="str">
        <f>"20217030922"</f>
        <v>20217030922</v>
      </c>
      <c r="D93" s="5">
        <v>0</v>
      </c>
      <c r="E93" s="2">
        <v>51</v>
      </c>
      <c r="F93" s="2"/>
    </row>
    <row r="94" spans="1:6" ht="15" customHeight="1">
      <c r="A94" s="2">
        <v>92</v>
      </c>
      <c r="B94" s="2" t="s">
        <v>3</v>
      </c>
      <c r="C94" s="2" t="str">
        <f>"20217031016"</f>
        <v>20217031016</v>
      </c>
      <c r="D94" s="5">
        <v>0</v>
      </c>
      <c r="E94" s="2">
        <v>51</v>
      </c>
      <c r="F94" s="2"/>
    </row>
    <row r="95" spans="1:6" ht="15" customHeight="1">
      <c r="A95" s="2">
        <v>93</v>
      </c>
      <c r="B95" s="2" t="s">
        <v>3</v>
      </c>
      <c r="C95" s="2" t="str">
        <f>"20217031032"</f>
        <v>20217031032</v>
      </c>
      <c r="D95" s="5">
        <v>0</v>
      </c>
      <c r="E95" s="2">
        <v>51</v>
      </c>
      <c r="F95" s="2"/>
    </row>
    <row r="96" spans="1:6" ht="15" customHeight="1">
      <c r="A96" s="2">
        <v>94</v>
      </c>
      <c r="B96" s="2" t="s">
        <v>4</v>
      </c>
      <c r="C96" s="2" t="str">
        <f>"20217030613"</f>
        <v>20217030613</v>
      </c>
      <c r="D96" s="5">
        <v>82</v>
      </c>
      <c r="E96" s="2">
        <v>1</v>
      </c>
      <c r="F96" s="2" t="s">
        <v>11</v>
      </c>
    </row>
    <row r="97" spans="1:6" ht="15" customHeight="1">
      <c r="A97" s="2">
        <v>95</v>
      </c>
      <c r="B97" s="2" t="s">
        <v>4</v>
      </c>
      <c r="C97" s="2" t="str">
        <f>"20217030728"</f>
        <v>20217030728</v>
      </c>
      <c r="D97" s="5">
        <v>73.8</v>
      </c>
      <c r="E97" s="2">
        <v>2</v>
      </c>
      <c r="F97" s="2" t="s">
        <v>11</v>
      </c>
    </row>
    <row r="98" spans="1:6" ht="15" customHeight="1">
      <c r="A98" s="2">
        <v>96</v>
      </c>
      <c r="B98" s="2" t="s">
        <v>4</v>
      </c>
      <c r="C98" s="2" t="str">
        <f>"20217031011"</f>
        <v>20217031011</v>
      </c>
      <c r="D98" s="5">
        <v>72.599999999999994</v>
      </c>
      <c r="E98" s="2">
        <v>3</v>
      </c>
      <c r="F98" s="2" t="s">
        <v>11</v>
      </c>
    </row>
    <row r="99" spans="1:6" ht="15" customHeight="1">
      <c r="A99" s="2">
        <v>97</v>
      </c>
      <c r="B99" s="2" t="s">
        <v>4</v>
      </c>
      <c r="C99" s="2" t="str">
        <f>"20217030930"</f>
        <v>20217030930</v>
      </c>
      <c r="D99" s="5">
        <v>72.2</v>
      </c>
      <c r="E99" s="2">
        <v>4</v>
      </c>
      <c r="F99" s="2" t="s">
        <v>11</v>
      </c>
    </row>
    <row r="100" spans="1:6" ht="15" customHeight="1">
      <c r="A100" s="2">
        <v>98</v>
      </c>
      <c r="B100" s="2" t="s">
        <v>4</v>
      </c>
      <c r="C100" s="2" t="str">
        <f>"20217030915"</f>
        <v>20217030915</v>
      </c>
      <c r="D100" s="5">
        <v>71.400000000000006</v>
      </c>
      <c r="E100" s="2">
        <v>5</v>
      </c>
      <c r="F100" s="2" t="s">
        <v>11</v>
      </c>
    </row>
    <row r="101" spans="1:6" ht="15" customHeight="1">
      <c r="A101" s="2">
        <v>99</v>
      </c>
      <c r="B101" s="2" t="s">
        <v>4</v>
      </c>
      <c r="C101" s="2" t="str">
        <f>"20217030214"</f>
        <v>20217030214</v>
      </c>
      <c r="D101" s="5">
        <v>71</v>
      </c>
      <c r="E101" s="2">
        <v>6</v>
      </c>
      <c r="F101" s="2" t="s">
        <v>11</v>
      </c>
    </row>
    <row r="102" spans="1:6" ht="15" customHeight="1">
      <c r="A102" s="2">
        <v>100</v>
      </c>
      <c r="B102" s="2" t="s">
        <v>4</v>
      </c>
      <c r="C102" s="2" t="str">
        <f>"20217030414"</f>
        <v>20217030414</v>
      </c>
      <c r="D102" s="5">
        <v>70.599999999999994</v>
      </c>
      <c r="E102" s="2">
        <v>7</v>
      </c>
      <c r="F102" s="2" t="s">
        <v>11</v>
      </c>
    </row>
    <row r="103" spans="1:6" ht="15" customHeight="1">
      <c r="A103" s="2">
        <v>101</v>
      </c>
      <c r="B103" s="2" t="s">
        <v>4</v>
      </c>
      <c r="C103" s="2" t="str">
        <f>"20217030714"</f>
        <v>20217030714</v>
      </c>
      <c r="D103" s="5">
        <v>70.599999999999994</v>
      </c>
      <c r="E103" s="2">
        <v>7</v>
      </c>
      <c r="F103" s="2" t="s">
        <v>11</v>
      </c>
    </row>
    <row r="104" spans="1:6" ht="15" customHeight="1">
      <c r="A104" s="2">
        <v>102</v>
      </c>
      <c r="B104" s="2" t="s">
        <v>4</v>
      </c>
      <c r="C104" s="2" t="str">
        <f>"20217030725"</f>
        <v>20217030725</v>
      </c>
      <c r="D104" s="5">
        <v>70.400000000000006</v>
      </c>
      <c r="E104" s="2">
        <v>9</v>
      </c>
      <c r="F104" s="2" t="s">
        <v>11</v>
      </c>
    </row>
    <row r="105" spans="1:6" ht="15" customHeight="1">
      <c r="A105" s="2">
        <v>103</v>
      </c>
      <c r="B105" s="2" t="s">
        <v>4</v>
      </c>
      <c r="C105" s="2" t="str">
        <f>"20217030610"</f>
        <v>20217030610</v>
      </c>
      <c r="D105" s="5">
        <v>69.8</v>
      </c>
      <c r="E105" s="2">
        <v>10</v>
      </c>
      <c r="F105" s="2" t="s">
        <v>11</v>
      </c>
    </row>
    <row r="106" spans="1:6" ht="15" customHeight="1">
      <c r="A106" s="2">
        <v>104</v>
      </c>
      <c r="B106" s="2" t="s">
        <v>4</v>
      </c>
      <c r="C106" s="2" t="str">
        <f>"20217030723"</f>
        <v>20217030723</v>
      </c>
      <c r="D106" s="5">
        <v>66.8</v>
      </c>
      <c r="E106" s="2">
        <v>11</v>
      </c>
      <c r="F106" s="2" t="s">
        <v>11</v>
      </c>
    </row>
    <row r="107" spans="1:6" ht="15" customHeight="1">
      <c r="A107" s="2">
        <v>105</v>
      </c>
      <c r="B107" s="2" t="s">
        <v>4</v>
      </c>
      <c r="C107" s="2" t="str">
        <f>"20217030518"</f>
        <v>20217030518</v>
      </c>
      <c r="D107" s="5">
        <v>64.599999999999994</v>
      </c>
      <c r="E107" s="2">
        <v>12</v>
      </c>
      <c r="F107" s="2" t="s">
        <v>11</v>
      </c>
    </row>
    <row r="108" spans="1:6" ht="15" customHeight="1">
      <c r="A108" s="2">
        <v>106</v>
      </c>
      <c r="B108" s="2" t="s">
        <v>4</v>
      </c>
      <c r="C108" s="2" t="str">
        <f>"20217030611"</f>
        <v>20217030611</v>
      </c>
      <c r="D108" s="5">
        <v>64.2</v>
      </c>
      <c r="E108" s="2">
        <v>13</v>
      </c>
      <c r="F108" s="2" t="s">
        <v>11</v>
      </c>
    </row>
    <row r="109" spans="1:6" ht="15" customHeight="1">
      <c r="A109" s="2">
        <v>107</v>
      </c>
      <c r="B109" s="2" t="s">
        <v>4</v>
      </c>
      <c r="C109" s="2" t="str">
        <f>"20217030402"</f>
        <v>20217030402</v>
      </c>
      <c r="D109" s="5">
        <v>64</v>
      </c>
      <c r="E109" s="2">
        <v>14</v>
      </c>
      <c r="F109" s="2" t="s">
        <v>11</v>
      </c>
    </row>
    <row r="110" spans="1:6" ht="15" customHeight="1">
      <c r="A110" s="2">
        <v>108</v>
      </c>
      <c r="B110" s="2" t="s">
        <v>4</v>
      </c>
      <c r="C110" s="2" t="str">
        <f>"20217030229"</f>
        <v>20217030229</v>
      </c>
      <c r="D110" s="5">
        <v>63.8</v>
      </c>
      <c r="E110" s="2">
        <v>15</v>
      </c>
      <c r="F110" s="2" t="s">
        <v>11</v>
      </c>
    </row>
    <row r="111" spans="1:6" ht="15" customHeight="1">
      <c r="A111" s="2">
        <v>109</v>
      </c>
      <c r="B111" s="2" t="s">
        <v>4</v>
      </c>
      <c r="C111" s="2" t="str">
        <f>"20217030805"</f>
        <v>20217030805</v>
      </c>
      <c r="D111" s="5">
        <v>63.4</v>
      </c>
      <c r="E111" s="2">
        <v>16</v>
      </c>
      <c r="F111" s="2" t="s">
        <v>11</v>
      </c>
    </row>
    <row r="112" spans="1:6" ht="15" customHeight="1">
      <c r="A112" s="2">
        <v>110</v>
      </c>
      <c r="B112" s="2" t="s">
        <v>4</v>
      </c>
      <c r="C112" s="2" t="str">
        <f>"20217030720"</f>
        <v>20217030720</v>
      </c>
      <c r="D112" s="5">
        <v>61.2</v>
      </c>
      <c r="E112" s="2">
        <v>17</v>
      </c>
      <c r="F112" s="2" t="s">
        <v>11</v>
      </c>
    </row>
    <row r="113" spans="1:6" ht="15" customHeight="1">
      <c r="A113" s="2">
        <v>111</v>
      </c>
      <c r="B113" s="2" t="s">
        <v>4</v>
      </c>
      <c r="C113" s="2" t="str">
        <f>"20217030520"</f>
        <v>20217030520</v>
      </c>
      <c r="D113" s="5">
        <v>60.6</v>
      </c>
      <c r="E113" s="2">
        <v>18</v>
      </c>
      <c r="F113" s="2" t="s">
        <v>11</v>
      </c>
    </row>
    <row r="114" spans="1:6" ht="15" customHeight="1">
      <c r="A114" s="2">
        <v>112</v>
      </c>
      <c r="B114" s="2" t="s">
        <v>4</v>
      </c>
      <c r="C114" s="2" t="str">
        <f>"20217030627"</f>
        <v>20217030627</v>
      </c>
      <c r="D114" s="5">
        <v>58.6</v>
      </c>
      <c r="E114" s="2">
        <v>19</v>
      </c>
      <c r="F114" s="2" t="s">
        <v>11</v>
      </c>
    </row>
    <row r="115" spans="1:6" ht="15" customHeight="1">
      <c r="A115" s="2">
        <v>113</v>
      </c>
      <c r="B115" s="2" t="s">
        <v>4</v>
      </c>
      <c r="C115" s="2" t="str">
        <f>"20217030814"</f>
        <v>20217030814</v>
      </c>
      <c r="D115" s="5">
        <v>58.6</v>
      </c>
      <c r="E115" s="2">
        <v>19</v>
      </c>
      <c r="F115" s="2" t="s">
        <v>11</v>
      </c>
    </row>
    <row r="116" spans="1:6" ht="15" customHeight="1">
      <c r="A116" s="2">
        <v>114</v>
      </c>
      <c r="B116" s="2" t="s">
        <v>4</v>
      </c>
      <c r="C116" s="2" t="str">
        <f>"20217030907"</f>
        <v>20217030907</v>
      </c>
      <c r="D116" s="5">
        <v>58.6</v>
      </c>
      <c r="E116" s="2">
        <v>19</v>
      </c>
      <c r="F116" s="2" t="s">
        <v>11</v>
      </c>
    </row>
    <row r="117" spans="1:6" ht="15" customHeight="1">
      <c r="A117" s="2">
        <v>115</v>
      </c>
      <c r="B117" s="2" t="s">
        <v>4</v>
      </c>
      <c r="C117" s="2" t="str">
        <f>"20217030724"</f>
        <v>20217030724</v>
      </c>
      <c r="D117" s="5">
        <v>57.4</v>
      </c>
      <c r="E117" s="2">
        <v>22</v>
      </c>
      <c r="F117" s="2"/>
    </row>
    <row r="118" spans="1:6" ht="15" customHeight="1">
      <c r="A118" s="2">
        <v>116</v>
      </c>
      <c r="B118" s="2" t="s">
        <v>4</v>
      </c>
      <c r="C118" s="2" t="str">
        <f>"20217030901"</f>
        <v>20217030901</v>
      </c>
      <c r="D118" s="5">
        <v>57.4</v>
      </c>
      <c r="E118" s="2">
        <v>22</v>
      </c>
      <c r="F118" s="2"/>
    </row>
    <row r="119" spans="1:6" ht="15" customHeight="1">
      <c r="A119" s="2">
        <v>117</v>
      </c>
      <c r="B119" s="2" t="s">
        <v>4</v>
      </c>
      <c r="C119" s="2" t="str">
        <f>"20217030914"</f>
        <v>20217030914</v>
      </c>
      <c r="D119" s="5">
        <v>57.2</v>
      </c>
      <c r="E119" s="2">
        <v>24</v>
      </c>
      <c r="F119" s="2"/>
    </row>
    <row r="120" spans="1:6" ht="15" customHeight="1">
      <c r="A120" s="2">
        <v>118</v>
      </c>
      <c r="B120" s="2" t="s">
        <v>4</v>
      </c>
      <c r="C120" s="2" t="str">
        <f>"20217030111"</f>
        <v>20217030111</v>
      </c>
      <c r="D120" s="5">
        <v>56.6</v>
      </c>
      <c r="E120" s="2">
        <v>25</v>
      </c>
      <c r="F120" s="2"/>
    </row>
    <row r="121" spans="1:6" ht="15" customHeight="1">
      <c r="A121" s="2">
        <v>119</v>
      </c>
      <c r="B121" s="2" t="s">
        <v>4</v>
      </c>
      <c r="C121" s="2" t="str">
        <f>"20217030506"</f>
        <v>20217030506</v>
      </c>
      <c r="D121" s="5">
        <v>56.2</v>
      </c>
      <c r="E121" s="2">
        <v>26</v>
      </c>
      <c r="F121" s="2"/>
    </row>
    <row r="122" spans="1:6" ht="15" customHeight="1">
      <c r="A122" s="2">
        <v>120</v>
      </c>
      <c r="B122" s="2" t="s">
        <v>4</v>
      </c>
      <c r="C122" s="2" t="str">
        <f>"20217030619"</f>
        <v>20217030619</v>
      </c>
      <c r="D122" s="5">
        <v>56.2</v>
      </c>
      <c r="E122" s="2">
        <v>26</v>
      </c>
      <c r="F122" s="2"/>
    </row>
    <row r="123" spans="1:6" ht="15" customHeight="1">
      <c r="A123" s="2">
        <v>121</v>
      </c>
      <c r="B123" s="2" t="s">
        <v>4</v>
      </c>
      <c r="C123" s="2" t="str">
        <f>"20217030712"</f>
        <v>20217030712</v>
      </c>
      <c r="D123" s="5">
        <v>55.4</v>
      </c>
      <c r="E123" s="2">
        <v>28</v>
      </c>
      <c r="F123" s="2"/>
    </row>
    <row r="124" spans="1:6" ht="15" customHeight="1">
      <c r="A124" s="2">
        <v>122</v>
      </c>
      <c r="B124" s="2" t="s">
        <v>4</v>
      </c>
      <c r="C124" s="2" t="str">
        <f>"20217030429"</f>
        <v>20217030429</v>
      </c>
      <c r="D124" s="5">
        <v>54.8</v>
      </c>
      <c r="E124" s="2">
        <v>29</v>
      </c>
      <c r="F124" s="2"/>
    </row>
    <row r="125" spans="1:6" ht="15" customHeight="1">
      <c r="A125" s="2">
        <v>123</v>
      </c>
      <c r="B125" s="2" t="s">
        <v>4</v>
      </c>
      <c r="C125" s="2" t="str">
        <f>"20217030825"</f>
        <v>20217030825</v>
      </c>
      <c r="D125" s="5">
        <v>54</v>
      </c>
      <c r="E125" s="2">
        <v>30</v>
      </c>
      <c r="F125" s="2"/>
    </row>
    <row r="126" spans="1:6" ht="15" customHeight="1">
      <c r="A126" s="2">
        <v>124</v>
      </c>
      <c r="B126" s="2" t="s">
        <v>4</v>
      </c>
      <c r="C126" s="2" t="str">
        <f>"20217030304"</f>
        <v>20217030304</v>
      </c>
      <c r="D126" s="5">
        <v>52.8</v>
      </c>
      <c r="E126" s="2">
        <v>31</v>
      </c>
      <c r="F126" s="2"/>
    </row>
    <row r="127" spans="1:6" ht="15" customHeight="1">
      <c r="A127" s="2">
        <v>125</v>
      </c>
      <c r="B127" s="2" t="s">
        <v>4</v>
      </c>
      <c r="C127" s="2" t="str">
        <f>"20217030927"</f>
        <v>20217030927</v>
      </c>
      <c r="D127" s="5">
        <v>52.8</v>
      </c>
      <c r="E127" s="2">
        <v>31</v>
      </c>
      <c r="F127" s="2"/>
    </row>
    <row r="128" spans="1:6" ht="15" customHeight="1">
      <c r="A128" s="2">
        <v>126</v>
      </c>
      <c r="B128" s="2" t="s">
        <v>4</v>
      </c>
      <c r="C128" s="2" t="str">
        <f>"20217031014"</f>
        <v>20217031014</v>
      </c>
      <c r="D128" s="5">
        <v>52.6</v>
      </c>
      <c r="E128" s="2">
        <v>33</v>
      </c>
      <c r="F128" s="2"/>
    </row>
    <row r="129" spans="1:6" ht="15" customHeight="1">
      <c r="A129" s="2">
        <v>127</v>
      </c>
      <c r="B129" s="2" t="s">
        <v>4</v>
      </c>
      <c r="C129" s="2" t="str">
        <f>"20217030118"</f>
        <v>20217030118</v>
      </c>
      <c r="D129" s="5">
        <v>52</v>
      </c>
      <c r="E129" s="2">
        <v>34</v>
      </c>
      <c r="F129" s="2"/>
    </row>
    <row r="130" spans="1:6" ht="15" customHeight="1">
      <c r="A130" s="2">
        <v>128</v>
      </c>
      <c r="B130" s="2" t="s">
        <v>4</v>
      </c>
      <c r="C130" s="2" t="str">
        <f>"20217030101"</f>
        <v>20217030101</v>
      </c>
      <c r="D130" s="5">
        <v>51.4</v>
      </c>
      <c r="E130" s="2">
        <v>35</v>
      </c>
      <c r="F130" s="2"/>
    </row>
    <row r="131" spans="1:6" ht="15" customHeight="1">
      <c r="A131" s="2">
        <v>129</v>
      </c>
      <c r="B131" s="2" t="s">
        <v>4</v>
      </c>
      <c r="C131" s="2" t="str">
        <f>"20217030719"</f>
        <v>20217030719</v>
      </c>
      <c r="D131" s="5">
        <v>51.2</v>
      </c>
      <c r="E131" s="2">
        <v>36</v>
      </c>
      <c r="F131" s="2"/>
    </row>
    <row r="132" spans="1:6" ht="15" customHeight="1">
      <c r="A132" s="2">
        <v>130</v>
      </c>
      <c r="B132" s="2" t="s">
        <v>4</v>
      </c>
      <c r="C132" s="2" t="str">
        <f>"20217030530"</f>
        <v>20217030530</v>
      </c>
      <c r="D132" s="5">
        <v>51</v>
      </c>
      <c r="E132" s="2">
        <v>37</v>
      </c>
      <c r="F132" s="2"/>
    </row>
    <row r="133" spans="1:6" ht="15" customHeight="1">
      <c r="A133" s="2">
        <v>131</v>
      </c>
      <c r="B133" s="2" t="s">
        <v>4</v>
      </c>
      <c r="C133" s="2" t="str">
        <f>"20217031007"</f>
        <v>20217031007</v>
      </c>
      <c r="D133" s="5">
        <v>50.8</v>
      </c>
      <c r="E133" s="2">
        <v>38</v>
      </c>
      <c r="F133" s="2"/>
    </row>
    <row r="134" spans="1:6" ht="15" customHeight="1">
      <c r="A134" s="2">
        <v>132</v>
      </c>
      <c r="B134" s="2" t="s">
        <v>4</v>
      </c>
      <c r="C134" s="2" t="str">
        <f>"20217030810"</f>
        <v>20217030810</v>
      </c>
      <c r="D134" s="5">
        <v>49.6</v>
      </c>
      <c r="E134" s="2">
        <v>39</v>
      </c>
      <c r="F134" s="2"/>
    </row>
    <row r="135" spans="1:6" ht="15" customHeight="1">
      <c r="A135" s="2">
        <v>133</v>
      </c>
      <c r="B135" s="2" t="s">
        <v>4</v>
      </c>
      <c r="C135" s="2" t="str">
        <f>"20217030523"</f>
        <v>20217030523</v>
      </c>
      <c r="D135" s="5">
        <v>46</v>
      </c>
      <c r="E135" s="2">
        <v>40</v>
      </c>
      <c r="F135" s="2"/>
    </row>
    <row r="136" spans="1:6" ht="15" customHeight="1">
      <c r="A136" s="2">
        <v>134</v>
      </c>
      <c r="B136" s="2" t="s">
        <v>4</v>
      </c>
      <c r="C136" s="2" t="str">
        <f>"20217030318"</f>
        <v>20217030318</v>
      </c>
      <c r="D136" s="5">
        <v>45.8</v>
      </c>
      <c r="E136" s="2">
        <v>41</v>
      </c>
      <c r="F136" s="2"/>
    </row>
    <row r="137" spans="1:6" ht="15" customHeight="1">
      <c r="A137" s="2">
        <v>135</v>
      </c>
      <c r="B137" s="2" t="s">
        <v>4</v>
      </c>
      <c r="C137" s="2" t="str">
        <f>"20217030808"</f>
        <v>20217030808</v>
      </c>
      <c r="D137" s="5">
        <v>43</v>
      </c>
      <c r="E137" s="2">
        <v>42</v>
      </c>
      <c r="F137" s="2"/>
    </row>
    <row r="138" spans="1:6" ht="15" customHeight="1">
      <c r="A138" s="2">
        <v>136</v>
      </c>
      <c r="B138" s="2" t="s">
        <v>4</v>
      </c>
      <c r="C138" s="2" t="str">
        <f>"20217030622"</f>
        <v>20217030622</v>
      </c>
      <c r="D138" s="5">
        <v>42</v>
      </c>
      <c r="E138" s="2">
        <v>43</v>
      </c>
      <c r="F138" s="2"/>
    </row>
    <row r="139" spans="1:6" ht="15" customHeight="1">
      <c r="A139" s="2">
        <v>137</v>
      </c>
      <c r="B139" s="2" t="s">
        <v>4</v>
      </c>
      <c r="C139" s="2" t="str">
        <f>"20217030626"</f>
        <v>20217030626</v>
      </c>
      <c r="D139" s="5">
        <v>41.2</v>
      </c>
      <c r="E139" s="2">
        <v>44</v>
      </c>
      <c r="F139" s="2"/>
    </row>
    <row r="140" spans="1:6" ht="15" customHeight="1">
      <c r="A140" s="2">
        <v>138</v>
      </c>
      <c r="B140" s="2" t="s">
        <v>4</v>
      </c>
      <c r="C140" s="2" t="str">
        <f>"20217030607"</f>
        <v>20217030607</v>
      </c>
      <c r="D140" s="5">
        <v>39</v>
      </c>
      <c r="E140" s="2">
        <v>45</v>
      </c>
      <c r="F140" s="2"/>
    </row>
    <row r="141" spans="1:6" ht="15" customHeight="1">
      <c r="A141" s="2">
        <v>139</v>
      </c>
      <c r="B141" s="2" t="s">
        <v>4</v>
      </c>
      <c r="C141" s="2" t="str">
        <f>"20217030501"</f>
        <v>20217030501</v>
      </c>
      <c r="D141" s="5">
        <v>37.6</v>
      </c>
      <c r="E141" s="2">
        <v>46</v>
      </c>
      <c r="F141" s="2"/>
    </row>
    <row r="142" spans="1:6" ht="15" customHeight="1">
      <c r="A142" s="2">
        <v>140</v>
      </c>
      <c r="B142" s="2" t="s">
        <v>4</v>
      </c>
      <c r="C142" s="2" t="str">
        <f>"20217030316"</f>
        <v>20217030316</v>
      </c>
      <c r="D142" s="5">
        <v>36.4</v>
      </c>
      <c r="E142" s="2">
        <v>47</v>
      </c>
      <c r="F142" s="2"/>
    </row>
    <row r="143" spans="1:6" ht="15" customHeight="1">
      <c r="A143" s="2">
        <v>141</v>
      </c>
      <c r="B143" s="2" t="s">
        <v>4</v>
      </c>
      <c r="C143" s="2" t="str">
        <f>"20217030126"</f>
        <v>20217030126</v>
      </c>
      <c r="D143" s="5">
        <v>0</v>
      </c>
      <c r="E143" s="2">
        <v>48</v>
      </c>
      <c r="F143" s="2"/>
    </row>
    <row r="144" spans="1:6" ht="15" customHeight="1">
      <c r="A144" s="2">
        <v>142</v>
      </c>
      <c r="B144" s="2" t="s">
        <v>4</v>
      </c>
      <c r="C144" s="2" t="str">
        <f>"20217030212"</f>
        <v>20217030212</v>
      </c>
      <c r="D144" s="5">
        <v>0</v>
      </c>
      <c r="E144" s="2">
        <v>48</v>
      </c>
      <c r="F144" s="2"/>
    </row>
    <row r="145" spans="1:6" ht="15" customHeight="1">
      <c r="A145" s="2">
        <v>143</v>
      </c>
      <c r="B145" s="2" t="s">
        <v>4</v>
      </c>
      <c r="C145" s="2" t="str">
        <f>"20217030219"</f>
        <v>20217030219</v>
      </c>
      <c r="D145" s="5">
        <v>0</v>
      </c>
      <c r="E145" s="2">
        <v>48</v>
      </c>
      <c r="F145" s="2"/>
    </row>
    <row r="146" spans="1:6" ht="15" customHeight="1">
      <c r="A146" s="2">
        <v>144</v>
      </c>
      <c r="B146" s="2" t="s">
        <v>4</v>
      </c>
      <c r="C146" s="2" t="str">
        <f>"20217030330"</f>
        <v>20217030330</v>
      </c>
      <c r="D146" s="5">
        <v>0</v>
      </c>
      <c r="E146" s="2">
        <v>48</v>
      </c>
      <c r="F146" s="2"/>
    </row>
    <row r="147" spans="1:6" ht="15" customHeight="1">
      <c r="A147" s="2">
        <v>145</v>
      </c>
      <c r="B147" s="2" t="s">
        <v>4</v>
      </c>
      <c r="C147" s="2" t="str">
        <f>"20217030412"</f>
        <v>20217030412</v>
      </c>
      <c r="D147" s="5">
        <v>0</v>
      </c>
      <c r="E147" s="2">
        <v>48</v>
      </c>
      <c r="F147" s="2"/>
    </row>
    <row r="148" spans="1:6" ht="15" customHeight="1">
      <c r="A148" s="2">
        <v>146</v>
      </c>
      <c r="B148" s="2" t="s">
        <v>4</v>
      </c>
      <c r="C148" s="2" t="str">
        <f>"20217030413"</f>
        <v>20217030413</v>
      </c>
      <c r="D148" s="5">
        <v>0</v>
      </c>
      <c r="E148" s="2">
        <v>48</v>
      </c>
      <c r="F148" s="2"/>
    </row>
    <row r="149" spans="1:6" ht="15" customHeight="1">
      <c r="A149" s="2">
        <v>147</v>
      </c>
      <c r="B149" s="2" t="s">
        <v>4</v>
      </c>
      <c r="C149" s="2" t="str">
        <f>"20217030423"</f>
        <v>20217030423</v>
      </c>
      <c r="D149" s="5">
        <v>0</v>
      </c>
      <c r="E149" s="2">
        <v>48</v>
      </c>
      <c r="F149" s="2"/>
    </row>
    <row r="150" spans="1:6" ht="15" customHeight="1">
      <c r="A150" s="2">
        <v>148</v>
      </c>
      <c r="B150" s="2" t="s">
        <v>4</v>
      </c>
      <c r="C150" s="2" t="str">
        <f>"20217030504"</f>
        <v>20217030504</v>
      </c>
      <c r="D150" s="5">
        <v>0</v>
      </c>
      <c r="E150" s="2">
        <v>48</v>
      </c>
      <c r="F150" s="2"/>
    </row>
    <row r="151" spans="1:6" ht="15" customHeight="1">
      <c r="A151" s="2">
        <v>149</v>
      </c>
      <c r="B151" s="2" t="s">
        <v>4</v>
      </c>
      <c r="C151" s="2" t="str">
        <f>"20217030514"</f>
        <v>20217030514</v>
      </c>
      <c r="D151" s="5">
        <v>0</v>
      </c>
      <c r="E151" s="2">
        <v>48</v>
      </c>
      <c r="F151" s="2"/>
    </row>
    <row r="152" spans="1:6" ht="15" customHeight="1">
      <c r="A152" s="2">
        <v>150</v>
      </c>
      <c r="B152" s="2" t="s">
        <v>4</v>
      </c>
      <c r="C152" s="2" t="str">
        <f>"20217030609"</f>
        <v>20217030609</v>
      </c>
      <c r="D152" s="5">
        <v>0</v>
      </c>
      <c r="E152" s="2">
        <v>48</v>
      </c>
      <c r="F152" s="2"/>
    </row>
    <row r="153" spans="1:6" ht="15" customHeight="1">
      <c r="A153" s="2">
        <v>151</v>
      </c>
      <c r="B153" s="2" t="s">
        <v>4</v>
      </c>
      <c r="C153" s="2" t="str">
        <f>"20217030623"</f>
        <v>20217030623</v>
      </c>
      <c r="D153" s="5">
        <v>0</v>
      </c>
      <c r="E153" s="2">
        <v>48</v>
      </c>
      <c r="F153" s="2"/>
    </row>
    <row r="154" spans="1:6" ht="15" customHeight="1">
      <c r="A154" s="2">
        <v>152</v>
      </c>
      <c r="B154" s="2" t="s">
        <v>4</v>
      </c>
      <c r="C154" s="2" t="str">
        <f>"20217030630"</f>
        <v>20217030630</v>
      </c>
      <c r="D154" s="5">
        <v>0</v>
      </c>
      <c r="E154" s="2">
        <v>48</v>
      </c>
      <c r="F154" s="2"/>
    </row>
    <row r="155" spans="1:6" ht="15" customHeight="1">
      <c r="A155" s="2">
        <v>153</v>
      </c>
      <c r="B155" s="2" t="s">
        <v>4</v>
      </c>
      <c r="C155" s="2" t="str">
        <f>"20217030703"</f>
        <v>20217030703</v>
      </c>
      <c r="D155" s="5">
        <v>0</v>
      </c>
      <c r="E155" s="2">
        <v>48</v>
      </c>
      <c r="F155" s="2"/>
    </row>
    <row r="156" spans="1:6" ht="15" customHeight="1">
      <c r="A156" s="2">
        <v>154</v>
      </c>
      <c r="B156" s="2" t="s">
        <v>4</v>
      </c>
      <c r="C156" s="2" t="str">
        <f>"20217030817"</f>
        <v>20217030817</v>
      </c>
      <c r="D156" s="5">
        <v>0</v>
      </c>
      <c r="E156" s="2">
        <v>48</v>
      </c>
      <c r="F156" s="2"/>
    </row>
    <row r="157" spans="1:6" ht="15" customHeight="1">
      <c r="A157" s="2">
        <v>155</v>
      </c>
      <c r="B157" s="2" t="s">
        <v>4</v>
      </c>
      <c r="C157" s="2" t="str">
        <f>"20217030920"</f>
        <v>20217030920</v>
      </c>
      <c r="D157" s="5">
        <v>0</v>
      </c>
      <c r="E157" s="2">
        <v>48</v>
      </c>
      <c r="F157" s="2"/>
    </row>
    <row r="158" spans="1:6" ht="15" customHeight="1">
      <c r="A158" s="2">
        <v>156</v>
      </c>
      <c r="B158" s="2" t="s">
        <v>4</v>
      </c>
      <c r="C158" s="2" t="str">
        <f>"20217030926"</f>
        <v>20217030926</v>
      </c>
      <c r="D158" s="5">
        <v>0</v>
      </c>
      <c r="E158" s="2">
        <v>48</v>
      </c>
      <c r="F158" s="2"/>
    </row>
    <row r="159" spans="1:6" ht="15" customHeight="1">
      <c r="A159" s="2">
        <v>157</v>
      </c>
      <c r="B159" s="2" t="s">
        <v>4</v>
      </c>
      <c r="C159" s="2" t="str">
        <f>"20217031004"</f>
        <v>20217031004</v>
      </c>
      <c r="D159" s="5">
        <v>0</v>
      </c>
      <c r="E159" s="2">
        <v>48</v>
      </c>
      <c r="F159" s="2"/>
    </row>
    <row r="160" spans="1:6" ht="15" customHeight="1">
      <c r="A160" s="2">
        <v>158</v>
      </c>
      <c r="B160" s="2" t="s">
        <v>4</v>
      </c>
      <c r="C160" s="2" t="str">
        <f>"20217031024"</f>
        <v>20217031024</v>
      </c>
      <c r="D160" s="5">
        <v>0</v>
      </c>
      <c r="E160" s="2">
        <v>48</v>
      </c>
      <c r="F160" s="2"/>
    </row>
    <row r="161" spans="1:6" ht="15" customHeight="1">
      <c r="A161" s="2">
        <v>159</v>
      </c>
      <c r="B161" s="2" t="s">
        <v>2</v>
      </c>
      <c r="C161" s="2" t="str">
        <f>"20217030721"</f>
        <v>20217030721</v>
      </c>
      <c r="D161" s="5">
        <v>77.2</v>
      </c>
      <c r="E161" s="2">
        <v>1</v>
      </c>
      <c r="F161" s="2" t="s">
        <v>11</v>
      </c>
    </row>
    <row r="162" spans="1:6" ht="15" customHeight="1">
      <c r="A162" s="2">
        <v>160</v>
      </c>
      <c r="B162" s="2" t="s">
        <v>2</v>
      </c>
      <c r="C162" s="2" t="str">
        <f>"20217030223"</f>
        <v>20217030223</v>
      </c>
      <c r="D162" s="5">
        <v>76.8</v>
      </c>
      <c r="E162" s="2">
        <v>2</v>
      </c>
      <c r="F162" s="2" t="s">
        <v>11</v>
      </c>
    </row>
    <row r="163" spans="1:6" ht="15" customHeight="1">
      <c r="A163" s="2">
        <v>161</v>
      </c>
      <c r="B163" s="2" t="s">
        <v>2</v>
      </c>
      <c r="C163" s="2" t="str">
        <f>"20217030727"</f>
        <v>20217030727</v>
      </c>
      <c r="D163" s="5">
        <v>75.400000000000006</v>
      </c>
      <c r="E163" s="2">
        <v>3</v>
      </c>
      <c r="F163" s="2" t="s">
        <v>11</v>
      </c>
    </row>
    <row r="164" spans="1:6" ht="15" customHeight="1">
      <c r="A164" s="2">
        <v>162</v>
      </c>
      <c r="B164" s="2" t="s">
        <v>2</v>
      </c>
      <c r="C164" s="2" t="str">
        <f>"20217030430"</f>
        <v>20217030430</v>
      </c>
      <c r="D164" s="5">
        <v>74</v>
      </c>
      <c r="E164" s="2">
        <v>4</v>
      </c>
      <c r="F164" s="2" t="s">
        <v>11</v>
      </c>
    </row>
    <row r="165" spans="1:6" ht="15" customHeight="1">
      <c r="A165" s="2">
        <v>163</v>
      </c>
      <c r="B165" s="2" t="s">
        <v>2</v>
      </c>
      <c r="C165" s="2" t="str">
        <f>"20217030903"</f>
        <v>20217030903</v>
      </c>
      <c r="D165" s="5">
        <v>73</v>
      </c>
      <c r="E165" s="2">
        <v>5</v>
      </c>
      <c r="F165" s="2" t="s">
        <v>11</v>
      </c>
    </row>
    <row r="166" spans="1:6" ht="15" customHeight="1">
      <c r="A166" s="2">
        <v>164</v>
      </c>
      <c r="B166" s="2" t="s">
        <v>2</v>
      </c>
      <c r="C166" s="2" t="str">
        <f>"20217031006"</f>
        <v>20217031006</v>
      </c>
      <c r="D166" s="5">
        <v>71.2</v>
      </c>
      <c r="E166" s="2">
        <v>6</v>
      </c>
      <c r="F166" s="2" t="s">
        <v>11</v>
      </c>
    </row>
    <row r="167" spans="1:6" ht="15" customHeight="1">
      <c r="A167" s="2">
        <v>165</v>
      </c>
      <c r="B167" s="2" t="s">
        <v>2</v>
      </c>
      <c r="C167" s="2" t="str">
        <f>"20217030826"</f>
        <v>20217030826</v>
      </c>
      <c r="D167" s="5">
        <v>69.400000000000006</v>
      </c>
      <c r="E167" s="2">
        <v>7</v>
      </c>
      <c r="F167" s="2" t="s">
        <v>11</v>
      </c>
    </row>
    <row r="168" spans="1:6" ht="15" customHeight="1">
      <c r="A168" s="2">
        <v>166</v>
      </c>
      <c r="B168" s="2" t="s">
        <v>2</v>
      </c>
      <c r="C168" s="2" t="str">
        <f>"20217030418"</f>
        <v>20217030418</v>
      </c>
      <c r="D168" s="5">
        <v>69.2</v>
      </c>
      <c r="E168" s="2">
        <v>8</v>
      </c>
      <c r="F168" s="2" t="s">
        <v>11</v>
      </c>
    </row>
    <row r="169" spans="1:6" ht="15" customHeight="1">
      <c r="A169" s="2">
        <v>167</v>
      </c>
      <c r="B169" s="2" t="s">
        <v>2</v>
      </c>
      <c r="C169" s="2" t="str">
        <f>"20217030722"</f>
        <v>20217030722</v>
      </c>
      <c r="D169" s="5">
        <v>69.2</v>
      </c>
      <c r="E169" s="2">
        <v>8</v>
      </c>
      <c r="F169" s="2" t="s">
        <v>11</v>
      </c>
    </row>
    <row r="170" spans="1:6" ht="15" customHeight="1">
      <c r="A170" s="2">
        <v>168</v>
      </c>
      <c r="B170" s="2" t="s">
        <v>2</v>
      </c>
      <c r="C170" s="2" t="str">
        <f>"20217030804"</f>
        <v>20217030804</v>
      </c>
      <c r="D170" s="5">
        <v>68.400000000000006</v>
      </c>
      <c r="E170" s="2">
        <v>10</v>
      </c>
      <c r="F170" s="2" t="s">
        <v>11</v>
      </c>
    </row>
    <row r="171" spans="1:6" ht="15" customHeight="1">
      <c r="A171" s="2">
        <v>169</v>
      </c>
      <c r="B171" s="2" t="s">
        <v>2</v>
      </c>
      <c r="C171" s="2" t="str">
        <f>"20217031027"</f>
        <v>20217031027</v>
      </c>
      <c r="D171" s="5">
        <v>68.400000000000006</v>
      </c>
      <c r="E171" s="2">
        <v>10</v>
      </c>
      <c r="F171" s="2" t="s">
        <v>11</v>
      </c>
    </row>
    <row r="172" spans="1:6" ht="15" customHeight="1">
      <c r="A172" s="2">
        <v>170</v>
      </c>
      <c r="B172" s="2" t="s">
        <v>2</v>
      </c>
      <c r="C172" s="2" t="str">
        <f>"20217030629"</f>
        <v>20217030629</v>
      </c>
      <c r="D172" s="5">
        <v>67.400000000000006</v>
      </c>
      <c r="E172" s="2">
        <v>12</v>
      </c>
      <c r="F172" s="2" t="s">
        <v>11</v>
      </c>
    </row>
    <row r="173" spans="1:6" ht="15" customHeight="1">
      <c r="A173" s="2">
        <v>171</v>
      </c>
      <c r="B173" s="2" t="s">
        <v>2</v>
      </c>
      <c r="C173" s="2" t="str">
        <f>"20217030228"</f>
        <v>20217030228</v>
      </c>
      <c r="D173" s="5">
        <v>67.2</v>
      </c>
      <c r="E173" s="2">
        <v>13</v>
      </c>
      <c r="F173" s="2" t="s">
        <v>11</v>
      </c>
    </row>
    <row r="174" spans="1:6" ht="15" customHeight="1">
      <c r="A174" s="2">
        <v>172</v>
      </c>
      <c r="B174" s="2" t="s">
        <v>2</v>
      </c>
      <c r="C174" s="2" t="str">
        <f>"20217030511"</f>
        <v>20217030511</v>
      </c>
      <c r="D174" s="5">
        <v>67.2</v>
      </c>
      <c r="E174" s="2">
        <v>13</v>
      </c>
      <c r="F174" s="2" t="s">
        <v>11</v>
      </c>
    </row>
    <row r="175" spans="1:6" ht="15" customHeight="1">
      <c r="A175" s="2">
        <v>173</v>
      </c>
      <c r="B175" s="2" t="s">
        <v>2</v>
      </c>
      <c r="C175" s="2" t="str">
        <f>"20217030115"</f>
        <v>20217030115</v>
      </c>
      <c r="D175" s="5">
        <v>66</v>
      </c>
      <c r="E175" s="2">
        <v>15</v>
      </c>
      <c r="F175" s="2" t="s">
        <v>11</v>
      </c>
    </row>
    <row r="176" spans="1:6" ht="15" customHeight="1">
      <c r="A176" s="2">
        <v>174</v>
      </c>
      <c r="B176" s="2" t="s">
        <v>2</v>
      </c>
      <c r="C176" s="2" t="str">
        <f>"20217030109"</f>
        <v>20217030109</v>
      </c>
      <c r="D176" s="5">
        <v>65.599999999999994</v>
      </c>
      <c r="E176" s="2">
        <v>16</v>
      </c>
      <c r="F176" s="2" t="s">
        <v>11</v>
      </c>
    </row>
    <row r="177" spans="1:6" ht="15" customHeight="1">
      <c r="A177" s="2">
        <v>175</v>
      </c>
      <c r="B177" s="2" t="s">
        <v>2</v>
      </c>
      <c r="C177" s="2" t="str">
        <f>"20217030325"</f>
        <v>20217030325</v>
      </c>
      <c r="D177" s="5">
        <v>64.599999999999994</v>
      </c>
      <c r="E177" s="2">
        <v>17</v>
      </c>
      <c r="F177" s="2" t="s">
        <v>11</v>
      </c>
    </row>
    <row r="178" spans="1:6" ht="15" customHeight="1">
      <c r="A178" s="2">
        <v>176</v>
      </c>
      <c r="B178" s="2" t="s">
        <v>2</v>
      </c>
      <c r="C178" s="2" t="str">
        <f>"20217030512"</f>
        <v>20217030512</v>
      </c>
      <c r="D178" s="5">
        <v>64.2</v>
      </c>
      <c r="E178" s="2">
        <v>18</v>
      </c>
      <c r="F178" s="2" t="s">
        <v>11</v>
      </c>
    </row>
    <row r="179" spans="1:6" ht="15" customHeight="1">
      <c r="A179" s="2">
        <v>177</v>
      </c>
      <c r="B179" s="2" t="s">
        <v>2</v>
      </c>
      <c r="C179" s="2" t="str">
        <f>"20217031012"</f>
        <v>20217031012</v>
      </c>
      <c r="D179" s="5">
        <v>63.4</v>
      </c>
      <c r="E179" s="2">
        <v>19</v>
      </c>
      <c r="F179" s="2" t="s">
        <v>11</v>
      </c>
    </row>
    <row r="180" spans="1:6" ht="15" customHeight="1">
      <c r="A180" s="2">
        <v>178</v>
      </c>
      <c r="B180" s="2" t="s">
        <v>2</v>
      </c>
      <c r="C180" s="2" t="str">
        <f>"20217030909"</f>
        <v>20217030909</v>
      </c>
      <c r="D180" s="5">
        <v>63</v>
      </c>
      <c r="E180" s="2">
        <v>20</v>
      </c>
      <c r="F180" s="2" t="s">
        <v>11</v>
      </c>
    </row>
    <row r="181" spans="1:6" ht="15" customHeight="1">
      <c r="A181" s="2">
        <v>179</v>
      </c>
      <c r="B181" s="2" t="s">
        <v>2</v>
      </c>
      <c r="C181" s="2" t="str">
        <f>"20217031029"</f>
        <v>20217031029</v>
      </c>
      <c r="D181" s="5">
        <v>62.4</v>
      </c>
      <c r="E181" s="2">
        <v>21</v>
      </c>
      <c r="F181" s="2"/>
    </row>
    <row r="182" spans="1:6" ht="15" customHeight="1">
      <c r="A182" s="2">
        <v>180</v>
      </c>
      <c r="B182" s="2" t="s">
        <v>2</v>
      </c>
      <c r="C182" s="2" t="str">
        <f>"20217030621"</f>
        <v>20217030621</v>
      </c>
      <c r="D182" s="5">
        <v>62.2</v>
      </c>
      <c r="E182" s="2">
        <v>22</v>
      </c>
      <c r="F182" s="2"/>
    </row>
    <row r="183" spans="1:6" ht="15" customHeight="1">
      <c r="A183" s="2">
        <v>181</v>
      </c>
      <c r="B183" s="2" t="s">
        <v>2</v>
      </c>
      <c r="C183" s="2" t="str">
        <f>"20217031028"</f>
        <v>20217031028</v>
      </c>
      <c r="D183" s="5">
        <v>62.2</v>
      </c>
      <c r="E183" s="2">
        <v>22</v>
      </c>
      <c r="F183" s="2"/>
    </row>
    <row r="184" spans="1:6" ht="15" customHeight="1">
      <c r="A184" s="2">
        <v>182</v>
      </c>
      <c r="B184" s="2" t="s">
        <v>2</v>
      </c>
      <c r="C184" s="2" t="str">
        <f>"20217030601"</f>
        <v>20217030601</v>
      </c>
      <c r="D184" s="5">
        <v>62</v>
      </c>
      <c r="E184" s="2">
        <v>24</v>
      </c>
      <c r="F184" s="2"/>
    </row>
    <row r="185" spans="1:6" ht="15" customHeight="1">
      <c r="A185" s="2">
        <v>183</v>
      </c>
      <c r="B185" s="2" t="s">
        <v>2</v>
      </c>
      <c r="C185" s="2" t="str">
        <f>"20217030918"</f>
        <v>20217030918</v>
      </c>
      <c r="D185" s="5">
        <v>61.8</v>
      </c>
      <c r="E185" s="2">
        <v>25</v>
      </c>
      <c r="F185" s="2"/>
    </row>
    <row r="186" spans="1:6" ht="15" customHeight="1">
      <c r="A186" s="2">
        <v>184</v>
      </c>
      <c r="B186" s="2" t="s">
        <v>2</v>
      </c>
      <c r="C186" s="2" t="str">
        <f>"20217030403"</f>
        <v>20217030403</v>
      </c>
      <c r="D186" s="5">
        <v>61.6</v>
      </c>
      <c r="E186" s="2">
        <v>26</v>
      </c>
      <c r="F186" s="2"/>
    </row>
    <row r="187" spans="1:6" ht="15" customHeight="1">
      <c r="A187" s="2">
        <v>185</v>
      </c>
      <c r="B187" s="2" t="s">
        <v>2</v>
      </c>
      <c r="C187" s="2" t="str">
        <f>"20217030405"</f>
        <v>20217030405</v>
      </c>
      <c r="D187" s="5">
        <v>61.2</v>
      </c>
      <c r="E187" s="2">
        <v>27</v>
      </c>
      <c r="F187" s="2"/>
    </row>
    <row r="188" spans="1:6" ht="15" customHeight="1">
      <c r="A188" s="2">
        <v>186</v>
      </c>
      <c r="B188" s="2" t="s">
        <v>2</v>
      </c>
      <c r="C188" s="2" t="str">
        <f>"20217030822"</f>
        <v>20217030822</v>
      </c>
      <c r="D188" s="5">
        <v>60.8</v>
      </c>
      <c r="E188" s="2">
        <v>28</v>
      </c>
      <c r="F188" s="2"/>
    </row>
    <row r="189" spans="1:6" ht="15" customHeight="1">
      <c r="A189" s="2">
        <v>187</v>
      </c>
      <c r="B189" s="2" t="s">
        <v>2</v>
      </c>
      <c r="C189" s="2" t="str">
        <f>"20217031031"</f>
        <v>20217031031</v>
      </c>
      <c r="D189" s="5">
        <v>60.6</v>
      </c>
      <c r="E189" s="2">
        <v>29</v>
      </c>
      <c r="F189" s="2"/>
    </row>
    <row r="190" spans="1:6" ht="15" customHeight="1">
      <c r="A190" s="2">
        <v>188</v>
      </c>
      <c r="B190" s="2" t="s">
        <v>2</v>
      </c>
      <c r="C190" s="2" t="str">
        <f>"20217030713"</f>
        <v>20217030713</v>
      </c>
      <c r="D190" s="5">
        <v>60.2</v>
      </c>
      <c r="E190" s="2">
        <v>30</v>
      </c>
      <c r="F190" s="2"/>
    </row>
    <row r="191" spans="1:6" ht="15" customHeight="1">
      <c r="A191" s="2">
        <v>189</v>
      </c>
      <c r="B191" s="2" t="s">
        <v>2</v>
      </c>
      <c r="C191" s="2" t="str">
        <f>"20217030226"</f>
        <v>20217030226</v>
      </c>
      <c r="D191" s="5">
        <v>60</v>
      </c>
      <c r="E191" s="2">
        <v>31</v>
      </c>
      <c r="F191" s="2"/>
    </row>
    <row r="192" spans="1:6" ht="15" customHeight="1">
      <c r="A192" s="2">
        <v>190</v>
      </c>
      <c r="B192" s="2" t="s">
        <v>2</v>
      </c>
      <c r="C192" s="2" t="str">
        <f>"20217030209"</f>
        <v>20217030209</v>
      </c>
      <c r="D192" s="5">
        <v>59.8</v>
      </c>
      <c r="E192" s="2">
        <v>32</v>
      </c>
      <c r="F192" s="2"/>
    </row>
    <row r="193" spans="1:6" ht="15" customHeight="1">
      <c r="A193" s="2">
        <v>191</v>
      </c>
      <c r="B193" s="2" t="s">
        <v>2</v>
      </c>
      <c r="C193" s="2" t="str">
        <f>"20217030210"</f>
        <v>20217030210</v>
      </c>
      <c r="D193" s="5">
        <v>59.8</v>
      </c>
      <c r="E193" s="2">
        <v>32</v>
      </c>
      <c r="F193" s="2"/>
    </row>
    <row r="194" spans="1:6" ht="15" customHeight="1">
      <c r="A194" s="2">
        <v>192</v>
      </c>
      <c r="B194" s="2" t="s">
        <v>2</v>
      </c>
      <c r="C194" s="2" t="str">
        <f>"20217030708"</f>
        <v>20217030708</v>
      </c>
      <c r="D194" s="5">
        <v>59.8</v>
      </c>
      <c r="E194" s="2">
        <v>32</v>
      </c>
      <c r="F194" s="2"/>
    </row>
    <row r="195" spans="1:6" ht="15" customHeight="1">
      <c r="A195" s="2">
        <v>193</v>
      </c>
      <c r="B195" s="2" t="s">
        <v>2</v>
      </c>
      <c r="C195" s="2" t="str">
        <f>"20217031001"</f>
        <v>20217031001</v>
      </c>
      <c r="D195" s="5">
        <v>59.8</v>
      </c>
      <c r="E195" s="2">
        <v>32</v>
      </c>
      <c r="F195" s="2"/>
    </row>
    <row r="196" spans="1:6" ht="15" customHeight="1">
      <c r="A196" s="2">
        <v>194</v>
      </c>
      <c r="B196" s="2" t="s">
        <v>2</v>
      </c>
      <c r="C196" s="2" t="str">
        <f>"20217030603"</f>
        <v>20217030603</v>
      </c>
      <c r="D196" s="5">
        <v>59</v>
      </c>
      <c r="E196" s="2">
        <v>36</v>
      </c>
      <c r="F196" s="2"/>
    </row>
    <row r="197" spans="1:6" ht="15" customHeight="1">
      <c r="A197" s="2">
        <v>195</v>
      </c>
      <c r="B197" s="2" t="s">
        <v>2</v>
      </c>
      <c r="C197" s="2" t="str">
        <f>"20217030702"</f>
        <v>20217030702</v>
      </c>
      <c r="D197" s="5">
        <v>58.8</v>
      </c>
      <c r="E197" s="2">
        <v>37</v>
      </c>
      <c r="F197" s="2"/>
    </row>
    <row r="198" spans="1:6" ht="15" customHeight="1">
      <c r="A198" s="2">
        <v>196</v>
      </c>
      <c r="B198" s="2" t="s">
        <v>2</v>
      </c>
      <c r="C198" s="2" t="str">
        <f>"20217030704"</f>
        <v>20217030704</v>
      </c>
      <c r="D198" s="5">
        <v>58.8</v>
      </c>
      <c r="E198" s="2">
        <v>37</v>
      </c>
      <c r="F198" s="2"/>
    </row>
    <row r="199" spans="1:6" ht="15" customHeight="1">
      <c r="A199" s="2">
        <v>197</v>
      </c>
      <c r="B199" s="2" t="s">
        <v>2</v>
      </c>
      <c r="C199" s="2" t="str">
        <f>"20217030616"</f>
        <v>20217030616</v>
      </c>
      <c r="D199" s="5">
        <v>57.6</v>
      </c>
      <c r="E199" s="2">
        <v>39</v>
      </c>
      <c r="F199" s="2"/>
    </row>
    <row r="200" spans="1:6" ht="15" customHeight="1">
      <c r="A200" s="2">
        <v>198</v>
      </c>
      <c r="B200" s="2" t="s">
        <v>2</v>
      </c>
      <c r="C200" s="2" t="str">
        <f>"20217030706"</f>
        <v>20217030706</v>
      </c>
      <c r="D200" s="5">
        <v>57.4</v>
      </c>
      <c r="E200" s="2">
        <v>40</v>
      </c>
      <c r="F200" s="2"/>
    </row>
    <row r="201" spans="1:6" ht="15" customHeight="1">
      <c r="A201" s="2">
        <v>199</v>
      </c>
      <c r="B201" s="2" t="s">
        <v>2</v>
      </c>
      <c r="C201" s="2" t="str">
        <f>"20217030620"</f>
        <v>20217030620</v>
      </c>
      <c r="D201" s="5">
        <v>57</v>
      </c>
      <c r="E201" s="2">
        <v>41</v>
      </c>
      <c r="F201" s="2"/>
    </row>
    <row r="202" spans="1:6" ht="15" customHeight="1">
      <c r="A202" s="2">
        <v>200</v>
      </c>
      <c r="B202" s="2" t="s">
        <v>2</v>
      </c>
      <c r="C202" s="2" t="str">
        <f>"20217030130"</f>
        <v>20217030130</v>
      </c>
      <c r="D202" s="5">
        <v>56.6</v>
      </c>
      <c r="E202" s="2">
        <v>42</v>
      </c>
      <c r="F202" s="2"/>
    </row>
    <row r="203" spans="1:6" ht="15" customHeight="1">
      <c r="A203" s="2">
        <v>201</v>
      </c>
      <c r="B203" s="2" t="s">
        <v>2</v>
      </c>
      <c r="C203" s="2" t="str">
        <f>"20217030729"</f>
        <v>20217030729</v>
      </c>
      <c r="D203" s="5">
        <v>56.6</v>
      </c>
      <c r="E203" s="2">
        <v>42</v>
      </c>
      <c r="F203" s="2"/>
    </row>
    <row r="204" spans="1:6" ht="15" customHeight="1">
      <c r="A204" s="2">
        <v>202</v>
      </c>
      <c r="B204" s="2" t="s">
        <v>2</v>
      </c>
      <c r="C204" s="2" t="str">
        <f>"20217030525"</f>
        <v>20217030525</v>
      </c>
      <c r="D204" s="5">
        <v>56</v>
      </c>
      <c r="E204" s="2">
        <v>44</v>
      </c>
      <c r="F204" s="2"/>
    </row>
    <row r="205" spans="1:6" ht="15" customHeight="1">
      <c r="A205" s="2">
        <v>203</v>
      </c>
      <c r="B205" s="2" t="s">
        <v>2</v>
      </c>
      <c r="C205" s="2" t="str">
        <f>"20217031010"</f>
        <v>20217031010</v>
      </c>
      <c r="D205" s="5">
        <v>55.8</v>
      </c>
      <c r="E205" s="2">
        <v>45</v>
      </c>
      <c r="F205" s="2"/>
    </row>
    <row r="206" spans="1:6" ht="15" customHeight="1">
      <c r="A206" s="2">
        <v>204</v>
      </c>
      <c r="B206" s="2" t="s">
        <v>2</v>
      </c>
      <c r="C206" s="2" t="str">
        <f>"20217030107"</f>
        <v>20217030107</v>
      </c>
      <c r="D206" s="5">
        <v>55.6</v>
      </c>
      <c r="E206" s="2">
        <v>46</v>
      </c>
      <c r="F206" s="2"/>
    </row>
    <row r="207" spans="1:6" ht="15" customHeight="1">
      <c r="A207" s="2">
        <v>205</v>
      </c>
      <c r="B207" s="2" t="s">
        <v>2</v>
      </c>
      <c r="C207" s="2" t="str">
        <f>"20217030112"</f>
        <v>20217030112</v>
      </c>
      <c r="D207" s="5">
        <v>55.6</v>
      </c>
      <c r="E207" s="2">
        <v>46</v>
      </c>
      <c r="F207" s="2"/>
    </row>
    <row r="208" spans="1:6" ht="15" customHeight="1">
      <c r="A208" s="2">
        <v>206</v>
      </c>
      <c r="B208" s="2" t="s">
        <v>2</v>
      </c>
      <c r="C208" s="2" t="str">
        <f>"20217030116"</f>
        <v>20217030116</v>
      </c>
      <c r="D208" s="5">
        <v>55.6</v>
      </c>
      <c r="E208" s="2">
        <v>46</v>
      </c>
      <c r="F208" s="2"/>
    </row>
    <row r="209" spans="1:6" ht="15" customHeight="1">
      <c r="A209" s="2">
        <v>207</v>
      </c>
      <c r="B209" s="2" t="s">
        <v>2</v>
      </c>
      <c r="C209" s="2" t="str">
        <f>"20217030902"</f>
        <v>20217030902</v>
      </c>
      <c r="D209" s="5">
        <v>55.4</v>
      </c>
      <c r="E209" s="2">
        <v>49</v>
      </c>
      <c r="F209" s="2"/>
    </row>
    <row r="210" spans="1:6" ht="15" customHeight="1">
      <c r="A210" s="2">
        <v>208</v>
      </c>
      <c r="B210" s="2" t="s">
        <v>2</v>
      </c>
      <c r="C210" s="2" t="str">
        <f>"20217030829"</f>
        <v>20217030829</v>
      </c>
      <c r="D210" s="5">
        <v>55.2</v>
      </c>
      <c r="E210" s="2">
        <v>50</v>
      </c>
      <c r="F210" s="2"/>
    </row>
    <row r="211" spans="1:6" ht="15" customHeight="1">
      <c r="A211" s="2">
        <v>209</v>
      </c>
      <c r="B211" s="2" t="s">
        <v>2</v>
      </c>
      <c r="C211" s="2" t="str">
        <f>"20217030910"</f>
        <v>20217030910</v>
      </c>
      <c r="D211" s="5">
        <v>55.2</v>
      </c>
      <c r="E211" s="2">
        <v>50</v>
      </c>
      <c r="F211" s="2"/>
    </row>
    <row r="212" spans="1:6" ht="15" customHeight="1">
      <c r="A212" s="2">
        <v>210</v>
      </c>
      <c r="B212" s="2" t="s">
        <v>2</v>
      </c>
      <c r="C212" s="2" t="str">
        <f>"20217030309"</f>
        <v>20217030309</v>
      </c>
      <c r="D212" s="5">
        <v>55</v>
      </c>
      <c r="E212" s="2">
        <v>52</v>
      </c>
      <c r="F212" s="2"/>
    </row>
    <row r="213" spans="1:6" ht="15" customHeight="1">
      <c r="A213" s="2">
        <v>211</v>
      </c>
      <c r="B213" s="2" t="s">
        <v>2</v>
      </c>
      <c r="C213" s="2" t="str">
        <f>"20217031030"</f>
        <v>20217031030</v>
      </c>
      <c r="D213" s="5">
        <v>54.8</v>
      </c>
      <c r="E213" s="2">
        <v>53</v>
      </c>
      <c r="F213" s="2"/>
    </row>
    <row r="214" spans="1:6" ht="15" customHeight="1">
      <c r="A214" s="2">
        <v>212</v>
      </c>
      <c r="B214" s="2" t="s">
        <v>2</v>
      </c>
      <c r="C214" s="2" t="str">
        <f>"20217030301"</f>
        <v>20217030301</v>
      </c>
      <c r="D214" s="5">
        <v>54.6</v>
      </c>
      <c r="E214" s="2">
        <v>54</v>
      </c>
      <c r="F214" s="2"/>
    </row>
    <row r="215" spans="1:6" ht="15" customHeight="1">
      <c r="A215" s="2">
        <v>213</v>
      </c>
      <c r="B215" s="2" t="s">
        <v>2</v>
      </c>
      <c r="C215" s="2" t="str">
        <f>"20217030912"</f>
        <v>20217030912</v>
      </c>
      <c r="D215" s="5">
        <v>54.6</v>
      </c>
      <c r="E215" s="2">
        <v>54</v>
      </c>
      <c r="F215" s="2"/>
    </row>
    <row r="216" spans="1:6" ht="15" customHeight="1">
      <c r="A216" s="2">
        <v>214</v>
      </c>
      <c r="B216" s="2" t="s">
        <v>2</v>
      </c>
      <c r="C216" s="2" t="str">
        <f>"20217030503"</f>
        <v>20217030503</v>
      </c>
      <c r="D216" s="5">
        <v>54.4</v>
      </c>
      <c r="E216" s="2">
        <v>56</v>
      </c>
      <c r="F216" s="2"/>
    </row>
    <row r="217" spans="1:6" ht="15" customHeight="1">
      <c r="A217" s="2">
        <v>215</v>
      </c>
      <c r="B217" s="2" t="s">
        <v>2</v>
      </c>
      <c r="C217" s="2" t="str">
        <f>"20217030608"</f>
        <v>20217030608</v>
      </c>
      <c r="D217" s="5">
        <v>54.4</v>
      </c>
      <c r="E217" s="2">
        <v>56</v>
      </c>
      <c r="F217" s="2"/>
    </row>
    <row r="218" spans="1:6" ht="15" customHeight="1">
      <c r="A218" s="2">
        <v>216</v>
      </c>
      <c r="B218" s="2" t="s">
        <v>2</v>
      </c>
      <c r="C218" s="2" t="str">
        <f>"20217030716"</f>
        <v>20217030716</v>
      </c>
      <c r="D218" s="5">
        <v>53.6</v>
      </c>
      <c r="E218" s="2">
        <v>58</v>
      </c>
      <c r="F218" s="2"/>
    </row>
    <row r="219" spans="1:6" ht="15" customHeight="1">
      <c r="A219" s="2">
        <v>217</v>
      </c>
      <c r="B219" s="2" t="s">
        <v>2</v>
      </c>
      <c r="C219" s="2" t="str">
        <f>"20217030726"</f>
        <v>20217030726</v>
      </c>
      <c r="D219" s="5">
        <v>53.6</v>
      </c>
      <c r="E219" s="2">
        <v>58</v>
      </c>
      <c r="F219" s="2"/>
    </row>
    <row r="220" spans="1:6" ht="15" customHeight="1">
      <c r="A220" s="2">
        <v>218</v>
      </c>
      <c r="B220" s="2" t="s">
        <v>2</v>
      </c>
      <c r="C220" s="2" t="str">
        <f>"20217030730"</f>
        <v>20217030730</v>
      </c>
      <c r="D220" s="5">
        <v>53.6</v>
      </c>
      <c r="E220" s="2">
        <v>58</v>
      </c>
      <c r="F220" s="2"/>
    </row>
    <row r="221" spans="1:6" ht="15" customHeight="1">
      <c r="A221" s="2">
        <v>219</v>
      </c>
      <c r="B221" s="2" t="s">
        <v>2</v>
      </c>
      <c r="C221" s="2" t="str">
        <f>"20217030104"</f>
        <v>20217030104</v>
      </c>
      <c r="D221" s="5">
        <v>53</v>
      </c>
      <c r="E221" s="2">
        <v>61</v>
      </c>
      <c r="F221" s="2"/>
    </row>
    <row r="222" spans="1:6" ht="15" customHeight="1">
      <c r="A222" s="2">
        <v>220</v>
      </c>
      <c r="B222" s="2" t="s">
        <v>2</v>
      </c>
      <c r="C222" s="2" t="str">
        <f>"20217030117"</f>
        <v>20217030117</v>
      </c>
      <c r="D222" s="5">
        <v>52.8</v>
      </c>
      <c r="E222" s="2">
        <v>62</v>
      </c>
      <c r="F222" s="2"/>
    </row>
    <row r="223" spans="1:6" ht="15" customHeight="1">
      <c r="A223" s="2">
        <v>221</v>
      </c>
      <c r="B223" s="2" t="s">
        <v>2</v>
      </c>
      <c r="C223" s="2" t="str">
        <f>"20217030717"</f>
        <v>20217030717</v>
      </c>
      <c r="D223" s="5">
        <v>51.8</v>
      </c>
      <c r="E223" s="2">
        <v>63</v>
      </c>
      <c r="F223" s="2"/>
    </row>
    <row r="224" spans="1:6" ht="15" customHeight="1">
      <c r="A224" s="2">
        <v>222</v>
      </c>
      <c r="B224" s="2" t="s">
        <v>2</v>
      </c>
      <c r="C224" s="2" t="str">
        <f>"20217030827"</f>
        <v>20217030827</v>
      </c>
      <c r="D224" s="5">
        <v>51.4</v>
      </c>
      <c r="E224" s="2">
        <v>64</v>
      </c>
      <c r="F224" s="2"/>
    </row>
    <row r="225" spans="1:6" ht="15" customHeight="1">
      <c r="A225" s="2">
        <v>223</v>
      </c>
      <c r="B225" s="2" t="s">
        <v>2</v>
      </c>
      <c r="C225" s="2" t="str">
        <f>"20217030320"</f>
        <v>20217030320</v>
      </c>
      <c r="D225" s="5">
        <v>50.8</v>
      </c>
      <c r="E225" s="2">
        <v>65</v>
      </c>
      <c r="F225" s="2"/>
    </row>
    <row r="226" spans="1:6" ht="15" customHeight="1">
      <c r="A226" s="2">
        <v>224</v>
      </c>
      <c r="B226" s="2" t="s">
        <v>2</v>
      </c>
      <c r="C226" s="2" t="str">
        <f>"20217030913"</f>
        <v>20217030913</v>
      </c>
      <c r="D226" s="5">
        <v>50.8</v>
      </c>
      <c r="E226" s="2">
        <v>65</v>
      </c>
      <c r="F226" s="2"/>
    </row>
    <row r="227" spans="1:6" ht="15" customHeight="1">
      <c r="A227" s="2">
        <v>225</v>
      </c>
      <c r="B227" s="2" t="s">
        <v>2</v>
      </c>
      <c r="C227" s="2" t="str">
        <f>"20217030701"</f>
        <v>20217030701</v>
      </c>
      <c r="D227" s="5">
        <v>50.6</v>
      </c>
      <c r="E227" s="2">
        <v>67</v>
      </c>
      <c r="F227" s="2"/>
    </row>
    <row r="228" spans="1:6" ht="15" customHeight="1">
      <c r="A228" s="2">
        <v>226</v>
      </c>
      <c r="B228" s="2" t="s">
        <v>2</v>
      </c>
      <c r="C228" s="2" t="str">
        <f>"20217030819"</f>
        <v>20217030819</v>
      </c>
      <c r="D228" s="5">
        <v>50.6</v>
      </c>
      <c r="E228" s="2">
        <v>67</v>
      </c>
      <c r="F228" s="2"/>
    </row>
    <row r="229" spans="1:6" ht="15" customHeight="1">
      <c r="A229" s="2">
        <v>227</v>
      </c>
      <c r="B229" s="2" t="s">
        <v>2</v>
      </c>
      <c r="C229" s="2" t="str">
        <f>"20217030207"</f>
        <v>20217030207</v>
      </c>
      <c r="D229" s="5">
        <v>50.4</v>
      </c>
      <c r="E229" s="2">
        <v>69</v>
      </c>
      <c r="F229" s="2"/>
    </row>
    <row r="230" spans="1:6" ht="15" customHeight="1">
      <c r="A230" s="2">
        <v>228</v>
      </c>
      <c r="B230" s="2" t="s">
        <v>2</v>
      </c>
      <c r="C230" s="2" t="str">
        <f>"20217030507"</f>
        <v>20217030507</v>
      </c>
      <c r="D230" s="5">
        <v>50.4</v>
      </c>
      <c r="E230" s="2">
        <v>69</v>
      </c>
      <c r="F230" s="2"/>
    </row>
    <row r="231" spans="1:6" ht="15" customHeight="1">
      <c r="A231" s="2">
        <v>229</v>
      </c>
      <c r="B231" s="2" t="s">
        <v>2</v>
      </c>
      <c r="C231" s="2" t="str">
        <f>"20217030906"</f>
        <v>20217030906</v>
      </c>
      <c r="D231" s="5">
        <v>50</v>
      </c>
      <c r="E231" s="2">
        <v>71</v>
      </c>
      <c r="F231" s="2"/>
    </row>
    <row r="232" spans="1:6" ht="15" customHeight="1">
      <c r="A232" s="2">
        <v>230</v>
      </c>
      <c r="B232" s="2" t="s">
        <v>2</v>
      </c>
      <c r="C232" s="2" t="str">
        <f>"20217030308"</f>
        <v>20217030308</v>
      </c>
      <c r="D232" s="5">
        <v>49.8</v>
      </c>
      <c r="E232" s="2">
        <v>72</v>
      </c>
      <c r="F232" s="2"/>
    </row>
    <row r="233" spans="1:6" ht="15" customHeight="1">
      <c r="A233" s="2">
        <v>231</v>
      </c>
      <c r="B233" s="2" t="s">
        <v>2</v>
      </c>
      <c r="C233" s="2" t="str">
        <f>"20217030624"</f>
        <v>20217030624</v>
      </c>
      <c r="D233" s="5">
        <v>49.2</v>
      </c>
      <c r="E233" s="2">
        <v>73</v>
      </c>
      <c r="F233" s="2"/>
    </row>
    <row r="234" spans="1:6" ht="15" customHeight="1">
      <c r="A234" s="2">
        <v>232</v>
      </c>
      <c r="B234" s="2" t="s">
        <v>2</v>
      </c>
      <c r="C234" s="2" t="str">
        <f>"20217030208"</f>
        <v>20217030208</v>
      </c>
      <c r="D234" s="5">
        <v>48.6</v>
      </c>
      <c r="E234" s="2">
        <v>74</v>
      </c>
      <c r="F234" s="2"/>
    </row>
    <row r="235" spans="1:6" ht="15" customHeight="1">
      <c r="A235" s="2">
        <v>233</v>
      </c>
      <c r="B235" s="2" t="s">
        <v>2</v>
      </c>
      <c r="C235" s="2" t="str">
        <f>"20217030202"</f>
        <v>20217030202</v>
      </c>
      <c r="D235" s="5">
        <v>48.2</v>
      </c>
      <c r="E235" s="2">
        <v>75</v>
      </c>
      <c r="F235" s="2"/>
    </row>
    <row r="236" spans="1:6" ht="15" customHeight="1">
      <c r="A236" s="2">
        <v>234</v>
      </c>
      <c r="B236" s="2" t="s">
        <v>2</v>
      </c>
      <c r="C236" s="2" t="str">
        <f>"20217030417"</f>
        <v>20217030417</v>
      </c>
      <c r="D236" s="5">
        <v>48.2</v>
      </c>
      <c r="E236" s="2">
        <v>75</v>
      </c>
      <c r="F236" s="2"/>
    </row>
    <row r="237" spans="1:6" ht="15" customHeight="1">
      <c r="A237" s="2">
        <v>235</v>
      </c>
      <c r="B237" s="2" t="s">
        <v>2</v>
      </c>
      <c r="C237" s="2" t="str">
        <f>"20217031015"</f>
        <v>20217031015</v>
      </c>
      <c r="D237" s="5">
        <v>47.8</v>
      </c>
      <c r="E237" s="2">
        <v>77</v>
      </c>
      <c r="F237" s="2"/>
    </row>
    <row r="238" spans="1:6" ht="15" customHeight="1">
      <c r="A238" s="2">
        <v>236</v>
      </c>
      <c r="B238" s="2" t="s">
        <v>2</v>
      </c>
      <c r="C238" s="2" t="str">
        <f>"20217030928"</f>
        <v>20217030928</v>
      </c>
      <c r="D238" s="5">
        <v>47</v>
      </c>
      <c r="E238" s="2">
        <v>78</v>
      </c>
      <c r="F238" s="2"/>
    </row>
    <row r="239" spans="1:6" ht="15" customHeight="1">
      <c r="A239" s="2">
        <v>237</v>
      </c>
      <c r="B239" s="2" t="s">
        <v>2</v>
      </c>
      <c r="C239" s="2" t="str">
        <f>"20217030427"</f>
        <v>20217030427</v>
      </c>
      <c r="D239" s="5">
        <v>46.6</v>
      </c>
      <c r="E239" s="2">
        <v>79</v>
      </c>
      <c r="F239" s="2"/>
    </row>
    <row r="240" spans="1:6" ht="15" customHeight="1">
      <c r="A240" s="2">
        <v>238</v>
      </c>
      <c r="B240" s="2" t="s">
        <v>2</v>
      </c>
      <c r="C240" s="2" t="str">
        <f>"20217030225"</f>
        <v>20217030225</v>
      </c>
      <c r="D240" s="5">
        <v>46.4</v>
      </c>
      <c r="E240" s="2">
        <v>80</v>
      </c>
      <c r="F240" s="2"/>
    </row>
    <row r="241" spans="1:6" ht="15" customHeight="1">
      <c r="A241" s="2">
        <v>239</v>
      </c>
      <c r="B241" s="2" t="s">
        <v>2</v>
      </c>
      <c r="C241" s="2" t="str">
        <f>"20217030615"</f>
        <v>20217030615</v>
      </c>
      <c r="D241" s="5">
        <v>46.4</v>
      </c>
      <c r="E241" s="2">
        <v>80</v>
      </c>
      <c r="F241" s="2"/>
    </row>
    <row r="242" spans="1:6" ht="15" customHeight="1">
      <c r="A242" s="2">
        <v>240</v>
      </c>
      <c r="B242" s="2" t="s">
        <v>2</v>
      </c>
      <c r="C242" s="2" t="str">
        <f>"20217030204"</f>
        <v>20217030204</v>
      </c>
      <c r="D242" s="5">
        <v>46.2</v>
      </c>
      <c r="E242" s="2">
        <v>82</v>
      </c>
      <c r="F242" s="2"/>
    </row>
    <row r="243" spans="1:6" ht="15" customHeight="1">
      <c r="A243" s="2">
        <v>241</v>
      </c>
      <c r="B243" s="2" t="s">
        <v>2</v>
      </c>
      <c r="C243" s="2" t="str">
        <f>"20217031025"</f>
        <v>20217031025</v>
      </c>
      <c r="D243" s="5">
        <v>46.2</v>
      </c>
      <c r="E243" s="2">
        <v>82</v>
      </c>
      <c r="F243" s="2"/>
    </row>
    <row r="244" spans="1:6" ht="15" customHeight="1">
      <c r="A244" s="2">
        <v>242</v>
      </c>
      <c r="B244" s="2" t="s">
        <v>2</v>
      </c>
      <c r="C244" s="2" t="str">
        <f>"20217031020"</f>
        <v>20217031020</v>
      </c>
      <c r="D244" s="5">
        <v>45.8</v>
      </c>
      <c r="E244" s="2">
        <v>84</v>
      </c>
      <c r="F244" s="2"/>
    </row>
    <row r="245" spans="1:6" ht="15" customHeight="1">
      <c r="A245" s="2">
        <v>243</v>
      </c>
      <c r="B245" s="2" t="s">
        <v>2</v>
      </c>
      <c r="C245" s="2" t="str">
        <f>"20217030123"</f>
        <v>20217030123</v>
      </c>
      <c r="D245" s="5">
        <v>45.4</v>
      </c>
      <c r="E245" s="2">
        <v>85</v>
      </c>
      <c r="F245" s="2"/>
    </row>
    <row r="246" spans="1:6" ht="15" customHeight="1">
      <c r="A246" s="2">
        <v>244</v>
      </c>
      <c r="B246" s="2" t="s">
        <v>2</v>
      </c>
      <c r="C246" s="2" t="str">
        <f>"20217030314"</f>
        <v>20217030314</v>
      </c>
      <c r="D246" s="5">
        <v>45.4</v>
      </c>
      <c r="E246" s="2">
        <v>85</v>
      </c>
      <c r="F246" s="2"/>
    </row>
    <row r="247" spans="1:6" ht="15" customHeight="1">
      <c r="A247" s="2">
        <v>245</v>
      </c>
      <c r="B247" s="2" t="s">
        <v>2</v>
      </c>
      <c r="C247" s="2" t="str">
        <f>"20217030606"</f>
        <v>20217030606</v>
      </c>
      <c r="D247" s="5">
        <v>45</v>
      </c>
      <c r="E247" s="2">
        <v>87</v>
      </c>
      <c r="F247" s="2"/>
    </row>
    <row r="248" spans="1:6" ht="15" customHeight="1">
      <c r="A248" s="2">
        <v>246</v>
      </c>
      <c r="B248" s="2" t="s">
        <v>2</v>
      </c>
      <c r="C248" s="2" t="str">
        <f>"20217030932"</f>
        <v>20217030932</v>
      </c>
      <c r="D248" s="5">
        <v>45</v>
      </c>
      <c r="E248" s="2">
        <v>87</v>
      </c>
      <c r="F248" s="2"/>
    </row>
    <row r="249" spans="1:6" ht="15" customHeight="1">
      <c r="A249" s="2">
        <v>247</v>
      </c>
      <c r="B249" s="2" t="s">
        <v>2</v>
      </c>
      <c r="C249" s="2" t="str">
        <f>"20217030821"</f>
        <v>20217030821</v>
      </c>
      <c r="D249" s="5">
        <v>43.4</v>
      </c>
      <c r="E249" s="2">
        <v>89</v>
      </c>
      <c r="F249" s="2"/>
    </row>
    <row r="250" spans="1:6" ht="15" customHeight="1">
      <c r="A250" s="2">
        <v>248</v>
      </c>
      <c r="B250" s="2" t="s">
        <v>2</v>
      </c>
      <c r="C250" s="2" t="str">
        <f>"20217030422"</f>
        <v>20217030422</v>
      </c>
      <c r="D250" s="5">
        <v>43.2</v>
      </c>
      <c r="E250" s="2">
        <v>90</v>
      </c>
      <c r="F250" s="2"/>
    </row>
    <row r="251" spans="1:6" ht="15" customHeight="1">
      <c r="A251" s="2">
        <v>249</v>
      </c>
      <c r="B251" s="2" t="s">
        <v>2</v>
      </c>
      <c r="C251" s="2" t="str">
        <f>"20217031021"</f>
        <v>20217031021</v>
      </c>
      <c r="D251" s="5">
        <v>42.6</v>
      </c>
      <c r="E251" s="2">
        <v>91</v>
      </c>
      <c r="F251" s="2"/>
    </row>
    <row r="252" spans="1:6" ht="15" customHeight="1">
      <c r="A252" s="2">
        <v>250</v>
      </c>
      <c r="B252" s="2" t="s">
        <v>2</v>
      </c>
      <c r="C252" s="2" t="str">
        <f>"20217030217"</f>
        <v>20217030217</v>
      </c>
      <c r="D252" s="5">
        <v>41.6</v>
      </c>
      <c r="E252" s="2">
        <v>92</v>
      </c>
      <c r="F252" s="2"/>
    </row>
    <row r="253" spans="1:6" ht="15" customHeight="1">
      <c r="A253" s="2">
        <v>251</v>
      </c>
      <c r="B253" s="2" t="s">
        <v>2</v>
      </c>
      <c r="C253" s="2" t="str">
        <f>"20217030911"</f>
        <v>20217030911</v>
      </c>
      <c r="D253" s="5">
        <v>41</v>
      </c>
      <c r="E253" s="2">
        <v>93</v>
      </c>
      <c r="F253" s="2"/>
    </row>
    <row r="254" spans="1:6" ht="15" customHeight="1">
      <c r="A254" s="2">
        <v>252</v>
      </c>
      <c r="B254" s="2" t="s">
        <v>2</v>
      </c>
      <c r="C254" s="2" t="str">
        <f>"20217030310"</f>
        <v>20217030310</v>
      </c>
      <c r="D254" s="5">
        <v>40.799999999999997</v>
      </c>
      <c r="E254" s="2">
        <v>94</v>
      </c>
      <c r="F254" s="2"/>
    </row>
    <row r="255" spans="1:6" ht="15" customHeight="1">
      <c r="A255" s="2">
        <v>253</v>
      </c>
      <c r="B255" s="2" t="s">
        <v>2</v>
      </c>
      <c r="C255" s="2" t="str">
        <f>"20217030705"</f>
        <v>20217030705</v>
      </c>
      <c r="D255" s="5">
        <v>40.799999999999997</v>
      </c>
      <c r="E255" s="2">
        <v>94</v>
      </c>
      <c r="F255" s="2"/>
    </row>
    <row r="256" spans="1:6" ht="15" customHeight="1">
      <c r="A256" s="2">
        <v>254</v>
      </c>
      <c r="B256" s="2" t="s">
        <v>2</v>
      </c>
      <c r="C256" s="2" t="str">
        <f>"20217030604"</f>
        <v>20217030604</v>
      </c>
      <c r="D256" s="5">
        <v>39.6</v>
      </c>
      <c r="E256" s="2">
        <v>96</v>
      </c>
      <c r="F256" s="2"/>
    </row>
    <row r="257" spans="1:6" ht="15" customHeight="1">
      <c r="A257" s="2">
        <v>255</v>
      </c>
      <c r="B257" s="2" t="s">
        <v>2</v>
      </c>
      <c r="C257" s="2" t="str">
        <f>"20217031003"</f>
        <v>20217031003</v>
      </c>
      <c r="D257" s="5">
        <v>38.200000000000003</v>
      </c>
      <c r="E257" s="2">
        <v>97</v>
      </c>
      <c r="F257" s="2"/>
    </row>
    <row r="258" spans="1:6" ht="15" customHeight="1">
      <c r="A258" s="2">
        <v>256</v>
      </c>
      <c r="B258" s="2" t="s">
        <v>2</v>
      </c>
      <c r="C258" s="2" t="str">
        <f>"20217031023"</f>
        <v>20217031023</v>
      </c>
      <c r="D258" s="5">
        <v>38.200000000000003</v>
      </c>
      <c r="E258" s="2">
        <v>97</v>
      </c>
      <c r="F258" s="2"/>
    </row>
    <row r="259" spans="1:6" ht="15" customHeight="1">
      <c r="A259" s="2">
        <v>257</v>
      </c>
      <c r="B259" s="2" t="s">
        <v>2</v>
      </c>
      <c r="C259" s="2" t="str">
        <f>"20217031002"</f>
        <v>20217031002</v>
      </c>
      <c r="D259" s="5">
        <v>37.200000000000003</v>
      </c>
      <c r="E259" s="2">
        <v>99</v>
      </c>
      <c r="F259" s="2"/>
    </row>
    <row r="260" spans="1:6" ht="15" customHeight="1">
      <c r="A260" s="2">
        <v>258</v>
      </c>
      <c r="B260" s="2" t="s">
        <v>2</v>
      </c>
      <c r="C260" s="2" t="str">
        <f>"20217030510"</f>
        <v>20217030510</v>
      </c>
      <c r="D260" s="5">
        <v>35.200000000000003</v>
      </c>
      <c r="E260" s="2">
        <v>100</v>
      </c>
      <c r="F260" s="2"/>
    </row>
    <row r="261" spans="1:6" ht="15" customHeight="1">
      <c r="A261" s="2">
        <v>259</v>
      </c>
      <c r="B261" s="2" t="s">
        <v>2</v>
      </c>
      <c r="C261" s="2" t="str">
        <f>"20217030311"</f>
        <v>20217030311</v>
      </c>
      <c r="D261" s="5">
        <v>34.4</v>
      </c>
      <c r="E261" s="2">
        <v>101</v>
      </c>
      <c r="F261" s="2"/>
    </row>
    <row r="262" spans="1:6" ht="15" customHeight="1">
      <c r="A262" s="2">
        <v>260</v>
      </c>
      <c r="B262" s="2" t="s">
        <v>2</v>
      </c>
      <c r="C262" s="2" t="str">
        <f>"20217030617"</f>
        <v>20217030617</v>
      </c>
      <c r="D262" s="5">
        <v>31.6</v>
      </c>
      <c r="E262" s="2">
        <v>102</v>
      </c>
      <c r="F262" s="2"/>
    </row>
    <row r="263" spans="1:6" ht="15" customHeight="1">
      <c r="A263" s="2">
        <v>261</v>
      </c>
      <c r="B263" s="2" t="s">
        <v>2</v>
      </c>
      <c r="C263" s="2" t="str">
        <f>"20217030121"</f>
        <v>20217030121</v>
      </c>
      <c r="D263" s="5">
        <v>0</v>
      </c>
      <c r="E263" s="2">
        <v>103</v>
      </c>
      <c r="F263" s="2"/>
    </row>
    <row r="264" spans="1:6" ht="15" customHeight="1">
      <c r="A264" s="2">
        <v>262</v>
      </c>
      <c r="B264" s="2" t="s">
        <v>2</v>
      </c>
      <c r="C264" s="2" t="str">
        <f>"20217030122"</f>
        <v>20217030122</v>
      </c>
      <c r="D264" s="5">
        <v>0</v>
      </c>
      <c r="E264" s="2">
        <v>103</v>
      </c>
      <c r="F264" s="2"/>
    </row>
    <row r="265" spans="1:6" ht="15" customHeight="1">
      <c r="A265" s="2">
        <v>263</v>
      </c>
      <c r="B265" s="2" t="s">
        <v>2</v>
      </c>
      <c r="C265" s="2" t="str">
        <f>"20217030124"</f>
        <v>20217030124</v>
      </c>
      <c r="D265" s="5">
        <v>0</v>
      </c>
      <c r="E265" s="2">
        <v>103</v>
      </c>
      <c r="F265" s="2"/>
    </row>
    <row r="266" spans="1:6" ht="15" customHeight="1">
      <c r="A266" s="2">
        <v>264</v>
      </c>
      <c r="B266" s="2" t="s">
        <v>2</v>
      </c>
      <c r="C266" s="2" t="str">
        <f>"20217030129"</f>
        <v>20217030129</v>
      </c>
      <c r="D266" s="5">
        <v>0</v>
      </c>
      <c r="E266" s="2">
        <v>103</v>
      </c>
      <c r="F266" s="2"/>
    </row>
    <row r="267" spans="1:6" ht="15" customHeight="1">
      <c r="A267" s="2">
        <v>265</v>
      </c>
      <c r="B267" s="2" t="s">
        <v>2</v>
      </c>
      <c r="C267" s="2" t="str">
        <f>"20217030211"</f>
        <v>20217030211</v>
      </c>
      <c r="D267" s="5">
        <v>0</v>
      </c>
      <c r="E267" s="2">
        <v>103</v>
      </c>
      <c r="F267" s="2"/>
    </row>
    <row r="268" spans="1:6" ht="15" customHeight="1">
      <c r="A268" s="2">
        <v>266</v>
      </c>
      <c r="B268" s="2" t="s">
        <v>2</v>
      </c>
      <c r="C268" s="2" t="str">
        <f>"20217030222"</f>
        <v>20217030222</v>
      </c>
      <c r="D268" s="5">
        <v>0</v>
      </c>
      <c r="E268" s="2">
        <v>103</v>
      </c>
      <c r="F268" s="2"/>
    </row>
    <row r="269" spans="1:6" ht="15" customHeight="1">
      <c r="A269" s="2">
        <v>267</v>
      </c>
      <c r="B269" s="2" t="s">
        <v>2</v>
      </c>
      <c r="C269" s="2" t="str">
        <f>"20217030224"</f>
        <v>20217030224</v>
      </c>
      <c r="D269" s="5">
        <v>0</v>
      </c>
      <c r="E269" s="2">
        <v>103</v>
      </c>
      <c r="F269" s="2"/>
    </row>
    <row r="270" spans="1:6" ht="15" customHeight="1">
      <c r="A270" s="2">
        <v>268</v>
      </c>
      <c r="B270" s="2" t="s">
        <v>2</v>
      </c>
      <c r="C270" s="2" t="str">
        <f>"20217030313"</f>
        <v>20217030313</v>
      </c>
      <c r="D270" s="5">
        <v>0</v>
      </c>
      <c r="E270" s="2">
        <v>103</v>
      </c>
      <c r="F270" s="2"/>
    </row>
    <row r="271" spans="1:6" ht="15" customHeight="1">
      <c r="A271" s="2">
        <v>269</v>
      </c>
      <c r="B271" s="2" t="s">
        <v>2</v>
      </c>
      <c r="C271" s="2" t="str">
        <f>"20217030315"</f>
        <v>20217030315</v>
      </c>
      <c r="D271" s="5">
        <v>0</v>
      </c>
      <c r="E271" s="2">
        <v>103</v>
      </c>
      <c r="F271" s="2"/>
    </row>
    <row r="272" spans="1:6" ht="15" customHeight="1">
      <c r="A272" s="2">
        <v>270</v>
      </c>
      <c r="B272" s="2" t="s">
        <v>2</v>
      </c>
      <c r="C272" s="2" t="str">
        <f>"20217030319"</f>
        <v>20217030319</v>
      </c>
      <c r="D272" s="5">
        <v>0</v>
      </c>
      <c r="E272" s="2">
        <v>103</v>
      </c>
      <c r="F272" s="2"/>
    </row>
    <row r="273" spans="1:6" ht="15" customHeight="1">
      <c r="A273" s="2">
        <v>271</v>
      </c>
      <c r="B273" s="2" t="s">
        <v>2</v>
      </c>
      <c r="C273" s="2" t="str">
        <f>"20217030321"</f>
        <v>20217030321</v>
      </c>
      <c r="D273" s="5">
        <v>0</v>
      </c>
      <c r="E273" s="2">
        <v>103</v>
      </c>
      <c r="F273" s="2"/>
    </row>
    <row r="274" spans="1:6" ht="15" customHeight="1">
      <c r="A274" s="2">
        <v>272</v>
      </c>
      <c r="B274" s="2" t="s">
        <v>2</v>
      </c>
      <c r="C274" s="2" t="str">
        <f>"20217030322"</f>
        <v>20217030322</v>
      </c>
      <c r="D274" s="5">
        <v>0</v>
      </c>
      <c r="E274" s="2">
        <v>103</v>
      </c>
      <c r="F274" s="2"/>
    </row>
    <row r="275" spans="1:6" ht="15" customHeight="1">
      <c r="A275" s="2">
        <v>273</v>
      </c>
      <c r="B275" s="2" t="s">
        <v>2</v>
      </c>
      <c r="C275" s="2" t="str">
        <f>"20217030324"</f>
        <v>20217030324</v>
      </c>
      <c r="D275" s="5">
        <v>0</v>
      </c>
      <c r="E275" s="2">
        <v>103</v>
      </c>
      <c r="F275" s="2"/>
    </row>
    <row r="276" spans="1:6" ht="15" customHeight="1">
      <c r="A276" s="2">
        <v>274</v>
      </c>
      <c r="B276" s="2" t="s">
        <v>2</v>
      </c>
      <c r="C276" s="2" t="str">
        <f>"20217030327"</f>
        <v>20217030327</v>
      </c>
      <c r="D276" s="5">
        <v>0</v>
      </c>
      <c r="E276" s="2">
        <v>103</v>
      </c>
      <c r="F276" s="2"/>
    </row>
    <row r="277" spans="1:6" ht="15" customHeight="1">
      <c r="A277" s="2">
        <v>275</v>
      </c>
      <c r="B277" s="2" t="s">
        <v>2</v>
      </c>
      <c r="C277" s="2" t="str">
        <f>"20217030329"</f>
        <v>20217030329</v>
      </c>
      <c r="D277" s="5">
        <v>0</v>
      </c>
      <c r="E277" s="2">
        <v>103</v>
      </c>
      <c r="F277" s="2"/>
    </row>
    <row r="278" spans="1:6" ht="15" customHeight="1">
      <c r="A278" s="2">
        <v>276</v>
      </c>
      <c r="B278" s="2" t="s">
        <v>2</v>
      </c>
      <c r="C278" s="2" t="str">
        <f>"20217030407"</f>
        <v>20217030407</v>
      </c>
      <c r="D278" s="5">
        <v>0</v>
      </c>
      <c r="E278" s="2">
        <v>103</v>
      </c>
      <c r="F278" s="2"/>
    </row>
    <row r="279" spans="1:6" ht="15" customHeight="1">
      <c r="A279" s="2">
        <v>277</v>
      </c>
      <c r="B279" s="2" t="s">
        <v>2</v>
      </c>
      <c r="C279" s="2" t="str">
        <f>"20217030409"</f>
        <v>20217030409</v>
      </c>
      <c r="D279" s="5">
        <v>0</v>
      </c>
      <c r="E279" s="2">
        <v>103</v>
      </c>
      <c r="F279" s="2"/>
    </row>
    <row r="280" spans="1:6" ht="15" customHeight="1">
      <c r="A280" s="2">
        <v>278</v>
      </c>
      <c r="B280" s="2" t="s">
        <v>2</v>
      </c>
      <c r="C280" s="2" t="str">
        <f>"20217030415"</f>
        <v>20217030415</v>
      </c>
      <c r="D280" s="5">
        <v>0</v>
      </c>
      <c r="E280" s="2">
        <v>103</v>
      </c>
      <c r="F280" s="2"/>
    </row>
    <row r="281" spans="1:6" ht="15" customHeight="1">
      <c r="A281" s="2">
        <v>279</v>
      </c>
      <c r="B281" s="2" t="s">
        <v>2</v>
      </c>
      <c r="C281" s="2" t="str">
        <f>"20217030419"</f>
        <v>20217030419</v>
      </c>
      <c r="D281" s="5">
        <v>0</v>
      </c>
      <c r="E281" s="2">
        <v>103</v>
      </c>
      <c r="F281" s="2"/>
    </row>
    <row r="282" spans="1:6" ht="15" customHeight="1">
      <c r="A282" s="2">
        <v>280</v>
      </c>
      <c r="B282" s="2" t="s">
        <v>2</v>
      </c>
      <c r="C282" s="2" t="str">
        <f>"20217030420"</f>
        <v>20217030420</v>
      </c>
      <c r="D282" s="5">
        <v>0</v>
      </c>
      <c r="E282" s="2">
        <v>103</v>
      </c>
      <c r="F282" s="2"/>
    </row>
    <row r="283" spans="1:6" ht="15" customHeight="1">
      <c r="A283" s="2">
        <v>281</v>
      </c>
      <c r="B283" s="2" t="s">
        <v>2</v>
      </c>
      <c r="C283" s="2" t="str">
        <f>"20217030502"</f>
        <v>20217030502</v>
      </c>
      <c r="D283" s="5">
        <v>0</v>
      </c>
      <c r="E283" s="2">
        <v>103</v>
      </c>
      <c r="F283" s="2"/>
    </row>
    <row r="284" spans="1:6" ht="15" customHeight="1">
      <c r="A284" s="2">
        <v>282</v>
      </c>
      <c r="B284" s="2" t="s">
        <v>2</v>
      </c>
      <c r="C284" s="2" t="str">
        <f>"20217030508"</f>
        <v>20217030508</v>
      </c>
      <c r="D284" s="5">
        <v>0</v>
      </c>
      <c r="E284" s="2">
        <v>103</v>
      </c>
      <c r="F284" s="2"/>
    </row>
    <row r="285" spans="1:6" ht="15" customHeight="1">
      <c r="A285" s="2">
        <v>283</v>
      </c>
      <c r="B285" s="2" t="s">
        <v>2</v>
      </c>
      <c r="C285" s="2" t="str">
        <f>"20217030509"</f>
        <v>20217030509</v>
      </c>
      <c r="D285" s="5">
        <v>0</v>
      </c>
      <c r="E285" s="2">
        <v>103</v>
      </c>
      <c r="F285" s="2"/>
    </row>
    <row r="286" spans="1:6" ht="15" customHeight="1">
      <c r="A286" s="2">
        <v>284</v>
      </c>
      <c r="B286" s="2" t="s">
        <v>2</v>
      </c>
      <c r="C286" s="2" t="str">
        <f>"20217030513"</f>
        <v>20217030513</v>
      </c>
      <c r="D286" s="5">
        <v>0</v>
      </c>
      <c r="E286" s="2">
        <v>103</v>
      </c>
      <c r="F286" s="2"/>
    </row>
    <row r="287" spans="1:6" ht="15" customHeight="1">
      <c r="A287" s="2">
        <v>285</v>
      </c>
      <c r="B287" s="2" t="s">
        <v>2</v>
      </c>
      <c r="C287" s="2" t="str">
        <f>"20217030516"</f>
        <v>20217030516</v>
      </c>
      <c r="D287" s="5">
        <v>0</v>
      </c>
      <c r="E287" s="2">
        <v>103</v>
      </c>
      <c r="F287" s="2"/>
    </row>
    <row r="288" spans="1:6" ht="15" customHeight="1">
      <c r="A288" s="2">
        <v>286</v>
      </c>
      <c r="B288" s="2" t="s">
        <v>2</v>
      </c>
      <c r="C288" s="2" t="str">
        <f>"20217030519"</f>
        <v>20217030519</v>
      </c>
      <c r="D288" s="5">
        <v>0</v>
      </c>
      <c r="E288" s="2">
        <v>103</v>
      </c>
      <c r="F288" s="2"/>
    </row>
    <row r="289" spans="1:6" ht="15" customHeight="1">
      <c r="A289" s="2">
        <v>287</v>
      </c>
      <c r="B289" s="2" t="s">
        <v>2</v>
      </c>
      <c r="C289" s="2" t="str">
        <f>"20217030526"</f>
        <v>20217030526</v>
      </c>
      <c r="D289" s="5">
        <v>0</v>
      </c>
      <c r="E289" s="2">
        <v>103</v>
      </c>
      <c r="F289" s="2"/>
    </row>
    <row r="290" spans="1:6" ht="15" customHeight="1">
      <c r="A290" s="2">
        <v>288</v>
      </c>
      <c r="B290" s="2" t="s">
        <v>2</v>
      </c>
      <c r="C290" s="2" t="str">
        <f>"20217030527"</f>
        <v>20217030527</v>
      </c>
      <c r="D290" s="5">
        <v>0</v>
      </c>
      <c r="E290" s="2">
        <v>103</v>
      </c>
      <c r="F290" s="2"/>
    </row>
    <row r="291" spans="1:6" ht="15" customHeight="1">
      <c r="A291" s="2">
        <v>289</v>
      </c>
      <c r="B291" s="2" t="s">
        <v>2</v>
      </c>
      <c r="C291" s="2" t="str">
        <f>"20217030602"</f>
        <v>20217030602</v>
      </c>
      <c r="D291" s="5">
        <v>0</v>
      </c>
      <c r="E291" s="2">
        <v>103</v>
      </c>
      <c r="F291" s="2"/>
    </row>
    <row r="292" spans="1:6" ht="15" customHeight="1">
      <c r="A292" s="2">
        <v>290</v>
      </c>
      <c r="B292" s="2" t="s">
        <v>2</v>
      </c>
      <c r="C292" s="2" t="str">
        <f>"20217030605"</f>
        <v>20217030605</v>
      </c>
      <c r="D292" s="5">
        <v>0</v>
      </c>
      <c r="E292" s="2">
        <v>103</v>
      </c>
      <c r="F292" s="2"/>
    </row>
    <row r="293" spans="1:6" ht="15" customHeight="1">
      <c r="A293" s="2">
        <v>291</v>
      </c>
      <c r="B293" s="2" t="s">
        <v>2</v>
      </c>
      <c r="C293" s="2" t="str">
        <f>"20217030612"</f>
        <v>20217030612</v>
      </c>
      <c r="D293" s="5">
        <v>0</v>
      </c>
      <c r="E293" s="2">
        <v>103</v>
      </c>
      <c r="F293" s="2"/>
    </row>
    <row r="294" spans="1:6" ht="15" customHeight="1">
      <c r="A294" s="2">
        <v>292</v>
      </c>
      <c r="B294" s="2" t="s">
        <v>2</v>
      </c>
      <c r="C294" s="2" t="str">
        <f>"20217030614"</f>
        <v>20217030614</v>
      </c>
      <c r="D294" s="5">
        <v>0</v>
      </c>
      <c r="E294" s="2">
        <v>103</v>
      </c>
      <c r="F294" s="2"/>
    </row>
    <row r="295" spans="1:6" ht="15" customHeight="1">
      <c r="A295" s="2">
        <v>293</v>
      </c>
      <c r="B295" s="2" t="s">
        <v>2</v>
      </c>
      <c r="C295" s="2" t="str">
        <f>"20217030618"</f>
        <v>20217030618</v>
      </c>
      <c r="D295" s="5">
        <v>0</v>
      </c>
      <c r="E295" s="2">
        <v>103</v>
      </c>
      <c r="F295" s="2"/>
    </row>
    <row r="296" spans="1:6" ht="15" customHeight="1">
      <c r="A296" s="2">
        <v>294</v>
      </c>
      <c r="B296" s="2" t="s">
        <v>2</v>
      </c>
      <c r="C296" s="2" t="str">
        <f>"20217030803"</f>
        <v>20217030803</v>
      </c>
      <c r="D296" s="5">
        <v>0</v>
      </c>
      <c r="E296" s="2">
        <v>103</v>
      </c>
      <c r="F296" s="2"/>
    </row>
    <row r="297" spans="1:6" ht="15" customHeight="1">
      <c r="A297" s="2">
        <v>295</v>
      </c>
      <c r="B297" s="2" t="s">
        <v>2</v>
      </c>
      <c r="C297" s="2" t="str">
        <f>"20217030809"</f>
        <v>20217030809</v>
      </c>
      <c r="D297" s="5">
        <v>0</v>
      </c>
      <c r="E297" s="2">
        <v>103</v>
      </c>
      <c r="F297" s="2"/>
    </row>
    <row r="298" spans="1:6" ht="15" customHeight="1">
      <c r="A298" s="2">
        <v>296</v>
      </c>
      <c r="B298" s="2" t="s">
        <v>2</v>
      </c>
      <c r="C298" s="2" t="str">
        <f>"20217030816"</f>
        <v>20217030816</v>
      </c>
      <c r="D298" s="5">
        <v>0</v>
      </c>
      <c r="E298" s="2">
        <v>103</v>
      </c>
      <c r="F298" s="2"/>
    </row>
    <row r="299" spans="1:6" ht="15" customHeight="1">
      <c r="A299" s="2">
        <v>297</v>
      </c>
      <c r="B299" s="2" t="s">
        <v>2</v>
      </c>
      <c r="C299" s="2" t="str">
        <f>"20217030908"</f>
        <v>20217030908</v>
      </c>
      <c r="D299" s="5">
        <v>0</v>
      </c>
      <c r="E299" s="2">
        <v>103</v>
      </c>
      <c r="F299" s="2"/>
    </row>
    <row r="300" spans="1:6" ht="15" customHeight="1">
      <c r="A300" s="2">
        <v>298</v>
      </c>
      <c r="B300" s="2" t="s">
        <v>2</v>
      </c>
      <c r="C300" s="2" t="str">
        <f>"20217030916"</f>
        <v>20217030916</v>
      </c>
      <c r="D300" s="5">
        <v>0</v>
      </c>
      <c r="E300" s="2">
        <v>103</v>
      </c>
      <c r="F300" s="2"/>
    </row>
    <row r="301" spans="1:6" ht="15" customHeight="1">
      <c r="A301" s="2">
        <v>299</v>
      </c>
      <c r="B301" s="2" t="s">
        <v>2</v>
      </c>
      <c r="C301" s="2" t="str">
        <f>"20217030917"</f>
        <v>20217030917</v>
      </c>
      <c r="D301" s="5">
        <v>0</v>
      </c>
      <c r="E301" s="2">
        <v>103</v>
      </c>
      <c r="F301" s="2"/>
    </row>
    <row r="302" spans="1:6" ht="15" customHeight="1">
      <c r="A302" s="2">
        <v>300</v>
      </c>
      <c r="B302" s="2" t="s">
        <v>2</v>
      </c>
      <c r="C302" s="2" t="str">
        <f>"20217030919"</f>
        <v>20217030919</v>
      </c>
      <c r="D302" s="5">
        <v>0</v>
      </c>
      <c r="E302" s="2">
        <v>103</v>
      </c>
      <c r="F302" s="2"/>
    </row>
    <row r="303" spans="1:6" ht="15" customHeight="1">
      <c r="A303" s="2">
        <v>301</v>
      </c>
      <c r="B303" s="2" t="s">
        <v>2</v>
      </c>
      <c r="C303" s="2" t="str">
        <f>"20217030921"</f>
        <v>20217030921</v>
      </c>
      <c r="D303" s="5">
        <v>0</v>
      </c>
      <c r="E303" s="2">
        <v>103</v>
      </c>
      <c r="F303" s="2"/>
    </row>
    <row r="304" spans="1:6" ht="15" customHeight="1">
      <c r="A304" s="2">
        <v>302</v>
      </c>
      <c r="B304" s="2" t="s">
        <v>2</v>
      </c>
      <c r="C304" s="2" t="str">
        <f>"20217031018"</f>
        <v>20217031018</v>
      </c>
      <c r="D304" s="5">
        <v>0</v>
      </c>
      <c r="E304" s="2">
        <v>103</v>
      </c>
      <c r="F304" s="2"/>
    </row>
    <row r="305" spans="1:6" ht="15" customHeight="1">
      <c r="A305" s="2">
        <v>303</v>
      </c>
      <c r="B305" s="2" t="s">
        <v>2</v>
      </c>
      <c r="C305" s="2" t="str">
        <f>"20217031022"</f>
        <v>20217031022</v>
      </c>
      <c r="D305" s="5">
        <v>0</v>
      </c>
      <c r="E305" s="2">
        <v>103</v>
      </c>
      <c r="F305" s="2"/>
    </row>
    <row r="306" spans="1:6" ht="15" customHeight="1">
      <c r="A306" s="2">
        <v>304</v>
      </c>
      <c r="B306" s="2" t="s">
        <v>2</v>
      </c>
      <c r="C306" s="2" t="str">
        <f>"20217031026"</f>
        <v>20217031026</v>
      </c>
      <c r="D306" s="5">
        <v>0</v>
      </c>
      <c r="E306" s="2">
        <v>103</v>
      </c>
      <c r="F306" s="2"/>
    </row>
  </sheetData>
  <sortState ref="A2:AO305">
    <sortCondition ref="B2:B305"/>
    <sortCondition descending="1" ref="D2:D305"/>
  </sortState>
  <mergeCells count="1">
    <mergeCell ref="A1:F1"/>
  </mergeCells>
  <phoneticPr fontId="18" type="noConversion"/>
  <pageMargins left="0.70866141732283472" right="0.70866141732283472" top="0.74803149606299213" bottom="0.74803149606299213" header="0.31496062992125984" footer="0.31496062992125984"/>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1033_60dd69f306451</vt:lpstr>
      <vt:lpstr>'1033_60dd69f306451'!Print_Titles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NTKO</cp:lastModifiedBy>
  <cp:lastPrinted>2021-07-03T03:17:46Z</cp:lastPrinted>
  <dcterms:created xsi:type="dcterms:W3CDTF">2021-07-01T07:10:08Z</dcterms:created>
  <dcterms:modified xsi:type="dcterms:W3CDTF">2021-07-06T09:07:09Z</dcterms:modified>
</cp:coreProperties>
</file>